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voeks/Desktop/Hinman House laptop 061719/2019 HHCA/"/>
    </mc:Choice>
  </mc:AlternateContent>
  <xr:revisionPtr revIDLastSave="0" documentId="8_{C97B87AA-74D8-584E-83C3-4DF9BA20E74D}" xr6:coauthVersionLast="45" xr6:coauthVersionMax="45" xr10:uidLastSave="{00000000-0000-0000-0000-000000000000}"/>
  <bookViews>
    <workbookView xWindow="0" yWindow="460" windowWidth="23260" windowHeight="12580" xr2:uid="{00000000-000D-0000-FFFF-FFFF00000000}"/>
  </bookViews>
  <sheets>
    <sheet name="Budget Worksheet" sheetId="1" r:id="rId1"/>
    <sheet name="1065,Hinman House" sheetId="2" r:id="rId2"/>
  </sheets>
  <definedNames>
    <definedName name="_xlnm.Print_Area" localSheetId="0">'Budget Worksheet'!$A$1:$G$115</definedName>
    <definedName name="_xlnm.Print_Titles" localSheetId="1">'1065,Hinman House'!$1:$1</definedName>
    <definedName name="_xlnm.Print_Titles" localSheetId="0">'Budget Worksheet'!$1:$2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4" i="1" l="1"/>
  <c r="F109" i="1"/>
  <c r="F108" i="1"/>
  <c r="F103" i="1"/>
  <c r="F91" i="1"/>
  <c r="F86" i="1"/>
  <c r="F85" i="1"/>
  <c r="F84" i="1"/>
  <c r="F79" i="1"/>
  <c r="F78" i="1"/>
  <c r="F77" i="1"/>
  <c r="F76" i="1"/>
  <c r="F75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38" i="1"/>
  <c r="F37" i="1"/>
  <c r="F34" i="1"/>
  <c r="F33" i="1"/>
  <c r="F32" i="1"/>
  <c r="F30" i="1"/>
  <c r="F28" i="1"/>
  <c r="F27" i="1"/>
  <c r="F26" i="1"/>
  <c r="F24" i="1"/>
  <c r="F23" i="1"/>
  <c r="F22" i="1"/>
  <c r="F16" i="1"/>
  <c r="F15" i="1"/>
  <c r="F14" i="1"/>
  <c r="F13" i="1"/>
  <c r="F12" i="1"/>
  <c r="F11" i="1"/>
  <c r="F10" i="1"/>
  <c r="F9" i="1"/>
  <c r="F7" i="1"/>
  <c r="F6" i="1"/>
  <c r="F5" i="1"/>
  <c r="D113" i="1" l="1"/>
  <c r="E113" i="1"/>
  <c r="F113" i="1"/>
  <c r="G113" i="1"/>
  <c r="C113" i="1"/>
  <c r="F102" i="1"/>
  <c r="G102" i="1"/>
  <c r="G105" i="1" s="1"/>
  <c r="D105" i="1"/>
  <c r="E105" i="1"/>
  <c r="C105" i="1"/>
  <c r="D93" i="1"/>
  <c r="E93" i="1"/>
  <c r="F93" i="1"/>
  <c r="G93" i="1"/>
  <c r="C93" i="1"/>
  <c r="D88" i="1"/>
  <c r="E88" i="1"/>
  <c r="G88" i="1"/>
  <c r="C88" i="1"/>
  <c r="D81" i="1"/>
  <c r="E81" i="1"/>
  <c r="G81" i="1"/>
  <c r="C81" i="1"/>
  <c r="D72" i="1" l="1"/>
  <c r="E72" i="1"/>
  <c r="G72" i="1"/>
  <c r="C72" i="1"/>
  <c r="G7" i="1"/>
  <c r="F29" i="1" l="1"/>
  <c r="D40" i="1"/>
  <c r="D95" i="1" s="1"/>
  <c r="E40" i="1"/>
  <c r="E95" i="1" s="1"/>
  <c r="G40" i="1"/>
  <c r="G95" i="1" s="1"/>
  <c r="C40" i="1"/>
  <c r="C95" i="1" s="1"/>
  <c r="D18" i="1"/>
  <c r="D97" i="1" s="1"/>
  <c r="D115" i="1" s="1"/>
  <c r="E18" i="1"/>
  <c r="G18" i="1"/>
  <c r="C18" i="1"/>
  <c r="C97" i="1" s="1"/>
  <c r="C115" i="1" s="1"/>
  <c r="F105" i="1"/>
  <c r="E97" i="1" l="1"/>
  <c r="E115" i="1" s="1"/>
  <c r="G97" i="1"/>
  <c r="G115" i="1" s="1"/>
  <c r="F88" i="1"/>
  <c r="F81" i="1"/>
  <c r="F18" i="1"/>
  <c r="F40" i="1"/>
  <c r="F72" i="1"/>
  <c r="F95" i="1" l="1"/>
  <c r="F97" i="1" s="1"/>
  <c r="F115" i="1" s="1"/>
</calcChain>
</file>

<file path=xl/sharedStrings.xml><?xml version="1.0" encoding="utf-8"?>
<sst xmlns="http://schemas.openxmlformats.org/spreadsheetml/2006/main" count="2148" uniqueCount="720">
  <si>
    <t/>
  </si>
  <si>
    <t>2018</t>
  </si>
  <si>
    <t>2019</t>
  </si>
  <si>
    <t>YEAR END</t>
  </si>
  <si>
    <t>BUDGET</t>
  </si>
  <si>
    <t>ACTUAL</t>
  </si>
  <si>
    <t>2019 ACTUAL</t>
  </si>
  <si>
    <t>PROJECTION</t>
  </si>
  <si>
    <t>OPERATING INCOME</t>
  </si>
  <si>
    <t>402020</t>
  </si>
  <si>
    <t>Assessments Undesignated Funds</t>
  </si>
  <si>
    <t>402300</t>
  </si>
  <si>
    <t>Special Assessment</t>
  </si>
  <si>
    <t>403400</t>
  </si>
  <si>
    <t>Leasing Fees</t>
  </si>
  <si>
    <t>404015</t>
  </si>
  <si>
    <t>Violation Fines</t>
  </si>
  <si>
    <t>404030</t>
  </si>
  <si>
    <t>Move In/Move Out Fee</t>
  </si>
  <si>
    <t>404560</t>
  </si>
  <si>
    <t>Parking Income</t>
  </si>
  <si>
    <t>405030</t>
  </si>
  <si>
    <t>Laundry Room</t>
  </si>
  <si>
    <t>405130</t>
  </si>
  <si>
    <t>In-Unit Laundry Income</t>
  </si>
  <si>
    <t>408000</t>
  </si>
  <si>
    <t>Unit 101 Assessment</t>
  </si>
  <si>
    <t>408010</t>
  </si>
  <si>
    <t>Unit 101 Parking</t>
  </si>
  <si>
    <t>408020</t>
  </si>
  <si>
    <t>Unit 101 Expense Assessm</t>
  </si>
  <si>
    <t>408030</t>
  </si>
  <si>
    <t>Unit 101 Exp Parking</t>
  </si>
  <si>
    <t>TOTAL OPERATING INCOME</t>
  </si>
  <si>
    <t>OPERATING EXPENSES:</t>
  </si>
  <si>
    <t>GENERAL &amp; ADMINISTRATIVE</t>
  </si>
  <si>
    <t>601000</t>
  </si>
  <si>
    <t>Management Fees</t>
  </si>
  <si>
    <t>601010</t>
  </si>
  <si>
    <t>Professional Fees</t>
  </si>
  <si>
    <t>601020</t>
  </si>
  <si>
    <t>Legal</t>
  </si>
  <si>
    <t>601040</t>
  </si>
  <si>
    <t>Accounting: Audit, Tax Return</t>
  </si>
  <si>
    <t>601100</t>
  </si>
  <si>
    <t>Office Service</t>
  </si>
  <si>
    <t>601105</t>
  </si>
  <si>
    <t>Bonus</t>
  </si>
  <si>
    <t>601130</t>
  </si>
  <si>
    <t>Web Site Expense</t>
  </si>
  <si>
    <t>601215</t>
  </si>
  <si>
    <t>Coupon Books</t>
  </si>
  <si>
    <t>601230</t>
  </si>
  <si>
    <t>Miscellaneous-Administrative</t>
  </si>
  <si>
    <t>601410</t>
  </si>
  <si>
    <t>Interest Expense</t>
  </si>
  <si>
    <t>601412</t>
  </si>
  <si>
    <t>Loan Principal Offset</t>
  </si>
  <si>
    <t>601420</t>
  </si>
  <si>
    <t>Bank Service Charge</t>
  </si>
  <si>
    <t>601430</t>
  </si>
  <si>
    <t>License/Permit/Fees</t>
  </si>
  <si>
    <t>601435</t>
  </si>
  <si>
    <t>Leasing Expense</t>
  </si>
  <si>
    <t>601440</t>
  </si>
  <si>
    <t>Annual Report</t>
  </si>
  <si>
    <t>601500</t>
  </si>
  <si>
    <t>Insurance</t>
  </si>
  <si>
    <t>601800</t>
  </si>
  <si>
    <t>Unit 101 Repairs</t>
  </si>
  <si>
    <t>TOTAL GENERAL &amp; ADMINISTRATIVE</t>
  </si>
  <si>
    <t>BUILDING EXPENSES</t>
  </si>
  <si>
    <t>605027</t>
  </si>
  <si>
    <t>Fire &amp; Security System</t>
  </si>
  <si>
    <t>605090</t>
  </si>
  <si>
    <t>Payroll</t>
  </si>
  <si>
    <t>605091</t>
  </si>
  <si>
    <t>Payroll Taxes</t>
  </si>
  <si>
    <t>605092</t>
  </si>
  <si>
    <t>Welfare &amp; Pension</t>
  </si>
  <si>
    <t>605093</t>
  </si>
  <si>
    <t>Payroll Service Fee</t>
  </si>
  <si>
    <t>605100</t>
  </si>
  <si>
    <t>Exterminating</t>
  </si>
  <si>
    <t>605105</t>
  </si>
  <si>
    <t>Scavenger Service</t>
  </si>
  <si>
    <t>605108</t>
  </si>
  <si>
    <t>Recycling</t>
  </si>
  <si>
    <t>605120</t>
  </si>
  <si>
    <t>Window Cleaning</t>
  </si>
  <si>
    <t>605131</t>
  </si>
  <si>
    <t>Janitorial Substitute</t>
  </si>
  <si>
    <t>605134</t>
  </si>
  <si>
    <t>Janitorial Weekend Service</t>
  </si>
  <si>
    <t>605220</t>
  </si>
  <si>
    <t>Roof Repair</t>
  </si>
  <si>
    <t>605315</t>
  </si>
  <si>
    <t>Doors/Lock Repair &amp; Service</t>
  </si>
  <si>
    <t>605325</t>
  </si>
  <si>
    <t>Decorating/Painting/Drywall</t>
  </si>
  <si>
    <t>605350</t>
  </si>
  <si>
    <t>Carpet Cleaning &amp; Maint</t>
  </si>
  <si>
    <t>605510</t>
  </si>
  <si>
    <t>605833</t>
  </si>
  <si>
    <t>Garage Door Repair</t>
  </si>
  <si>
    <t>605835</t>
  </si>
  <si>
    <t>Garage Power Wash</t>
  </si>
  <si>
    <t>606015</t>
  </si>
  <si>
    <t>HVAC Repair</t>
  </si>
  <si>
    <t>606070</t>
  </si>
  <si>
    <t>Elevator Service Contract</t>
  </si>
  <si>
    <t>606075</t>
  </si>
  <si>
    <t>Elevator Repairs</t>
  </si>
  <si>
    <t>606085</t>
  </si>
  <si>
    <t>Equipment Maintenance</t>
  </si>
  <si>
    <t>606090</t>
  </si>
  <si>
    <t>Plumbing Repairs</t>
  </si>
  <si>
    <t>606097</t>
  </si>
  <si>
    <t>Sewer Rodding</t>
  </si>
  <si>
    <t>606100</t>
  </si>
  <si>
    <t>Electrical Repairs</t>
  </si>
  <si>
    <t>606185</t>
  </si>
  <si>
    <t>Miscellaneous Repair</t>
  </si>
  <si>
    <t>606220</t>
  </si>
  <si>
    <t>Supplies - Electrical</t>
  </si>
  <si>
    <t>606263</t>
  </si>
  <si>
    <t>Supplies - Hardware</t>
  </si>
  <si>
    <t>TOTAL BUILDING EXPENSES</t>
  </si>
  <si>
    <t>UTILITY EXPENSES</t>
  </si>
  <si>
    <t>601900</t>
  </si>
  <si>
    <t>Electricity</t>
  </si>
  <si>
    <t>601910</t>
  </si>
  <si>
    <t>Gas Service</t>
  </si>
  <si>
    <t>601920</t>
  </si>
  <si>
    <t>Water Service</t>
  </si>
  <si>
    <t>601926</t>
  </si>
  <si>
    <t>Sewer</t>
  </si>
  <si>
    <t>601930</t>
  </si>
  <si>
    <t>Telephone</t>
  </si>
  <si>
    <t>TOTAL UTILITY EXPENSES</t>
  </si>
  <si>
    <t>COMMON AREA GROUNDS EXPENSES</t>
  </si>
  <si>
    <t>602240</t>
  </si>
  <si>
    <t>Landscaping</t>
  </si>
  <si>
    <t>602885</t>
  </si>
  <si>
    <t>Snow Removal</t>
  </si>
  <si>
    <t>602890</t>
  </si>
  <si>
    <t>Sand/Salt/Ice Melt</t>
  </si>
  <si>
    <t>RESERVE CONTRIBUTIONS</t>
  </si>
  <si>
    <t>930000</t>
  </si>
  <si>
    <t>Transfer from Operating</t>
  </si>
  <si>
    <t>TOTAL RESERVE CONTRIBUTIONS</t>
  </si>
  <si>
    <t>TOTAL OPERATING EXPENSES</t>
  </si>
  <si>
    <t>EXCESS REVENUE BEFORE RESERVES</t>
  </si>
  <si>
    <t>RESERVE ACTIVITY</t>
  </si>
  <si>
    <t>RESERVE INCOME</t>
  </si>
  <si>
    <t>500300</t>
  </si>
  <si>
    <t>Transfer to Reserve</t>
  </si>
  <si>
    <t>501200</t>
  </si>
  <si>
    <t>Reserve Interest Income</t>
  </si>
  <si>
    <t>TOTAL RESERVE INCOME</t>
  </si>
  <si>
    <t>RESERVE EXPENSES</t>
  </si>
  <si>
    <t>701600</t>
  </si>
  <si>
    <t>706220</t>
  </si>
  <si>
    <t>Ventilation Systems</t>
  </si>
  <si>
    <t>706300</t>
  </si>
  <si>
    <t>Plumbing</t>
  </si>
  <si>
    <t>TOTAL RESERVE EXPENSES</t>
  </si>
  <si>
    <t>EXCESS REVENUE OVER EXPENDITURES</t>
  </si>
  <si>
    <t>TOTAL COMMON AREA GROUNDS EXPENSES</t>
  </si>
  <si>
    <t>50% of line 403400</t>
  </si>
  <si>
    <t>SA ends May 2020</t>
  </si>
  <si>
    <t>Based on % Ownership</t>
  </si>
  <si>
    <t>linked to 930000</t>
  </si>
  <si>
    <t>linked to 500300</t>
  </si>
  <si>
    <t>should be zero</t>
  </si>
  <si>
    <t>Account</t>
  </si>
  <si>
    <t>Type</t>
  </si>
  <si>
    <t>Reference</t>
  </si>
  <si>
    <t>Date</t>
  </si>
  <si>
    <t>Description</t>
  </si>
  <si>
    <t>Debit Amount</t>
  </si>
  <si>
    <t>Credit Amount</t>
  </si>
  <si>
    <t>Balance</t>
  </si>
  <si>
    <t>Beginning Balance</t>
  </si>
  <si>
    <t>Monthly Mgmt Fee</t>
  </si>
  <si>
    <t>ACK</t>
  </si>
  <si>
    <t>1065F-009943</t>
  </si>
  <si>
    <t>01/09/2019</t>
  </si>
  <si>
    <t>HHSG</t>
  </si>
  <si>
    <t>1065F-009970</t>
  </si>
  <si>
    <t>02/06/2019</t>
  </si>
  <si>
    <t>1065F-009991</t>
  </si>
  <si>
    <t>03/04/2019</t>
  </si>
  <si>
    <t>1065F-010017</t>
  </si>
  <si>
    <t>04/02/2019</t>
  </si>
  <si>
    <t>1065F-010042</t>
  </si>
  <si>
    <t>05/02/2019</t>
  </si>
  <si>
    <t>1065F-010061</t>
  </si>
  <si>
    <t>06/03/2019</t>
  </si>
  <si>
    <t>1065F-010091</t>
  </si>
  <si>
    <t>07/02/2019</t>
  </si>
  <si>
    <t>Account Total</t>
  </si>
  <si>
    <t>Ending Balance</t>
  </si>
  <si>
    <t>Profservice</t>
  </si>
  <si>
    <t>1065F-010090</t>
  </si>
  <si>
    <t>David S Eldridge</t>
  </si>
  <si>
    <t>File #019-313 #1516-</t>
  </si>
  <si>
    <t>1065F-010035</t>
  </si>
  <si>
    <t>04/24/2019</t>
  </si>
  <si>
    <t>Fullett Swanson PC</t>
  </si>
  <si>
    <t>File #019-321 #1516-</t>
  </si>
  <si>
    <t>File #019-342 #1516-</t>
  </si>
  <si>
    <t>1065F-010038</t>
  </si>
  <si>
    <t>04/30/2019</t>
  </si>
  <si>
    <t>1065F-010073</t>
  </si>
  <si>
    <t>06/12/2019</t>
  </si>
  <si>
    <t>1065F-010086</t>
  </si>
  <si>
    <t>06/28/2019</t>
  </si>
  <si>
    <t>File #019-342 #703</t>
  </si>
  <si>
    <t>1065F-010105</t>
  </si>
  <si>
    <t>07/12/2019</t>
  </si>
  <si>
    <t>1065F-010110</t>
  </si>
  <si>
    <t>07/19/2019</t>
  </si>
  <si>
    <t>1065F-010116</t>
  </si>
  <si>
    <t>07/30/2019</t>
  </si>
  <si>
    <t>2018 Tax Return</t>
  </si>
  <si>
    <t>1065F-010003</t>
  </si>
  <si>
    <t>03/13/2019</t>
  </si>
  <si>
    <t>Dowell Group, LLP</t>
  </si>
  <si>
    <t>Misc off exp Decembe</t>
  </si>
  <si>
    <t>1065F-009968</t>
  </si>
  <si>
    <t>01/29/2019</t>
  </si>
  <si>
    <t>Misc off exp January</t>
  </si>
  <si>
    <t>1065F-010004</t>
  </si>
  <si>
    <t>Misc off exp Februar</t>
  </si>
  <si>
    <t>1065F-010014</t>
  </si>
  <si>
    <t>Misc off exp March 2</t>
  </si>
  <si>
    <t>1065F-010028</t>
  </si>
  <si>
    <t>04/16/2019</t>
  </si>
  <si>
    <t>Misc off exp April 2</t>
  </si>
  <si>
    <t>1065F-010055</t>
  </si>
  <si>
    <t>05/16/2019</t>
  </si>
  <si>
    <t>Misc off exp May 201</t>
  </si>
  <si>
    <t>1065F-010079</t>
  </si>
  <si>
    <t>06/18/2019</t>
  </si>
  <si>
    <t>FrontSteps autopay</t>
  </si>
  <si>
    <t>JER</t>
  </si>
  <si>
    <t>00006984</t>
  </si>
  <si>
    <t>01/01/2019</t>
  </si>
  <si>
    <t>HH Bank Activity AJE</t>
  </si>
  <si>
    <t>To record auto-paid bank activity and other activity not</t>
  </si>
  <si>
    <t>recorded for the current month.</t>
  </si>
  <si>
    <t>00007097</t>
  </si>
  <si>
    <t>02/05/2019</t>
  </si>
  <si>
    <t>00007180</t>
  </si>
  <si>
    <t>03/31/2019</t>
  </si>
  <si>
    <t>FrontSteps 3-15</t>
  </si>
  <si>
    <t>00007301</t>
  </si>
  <si>
    <t>00007394</t>
  </si>
  <si>
    <t>05/06/2019</t>
  </si>
  <si>
    <t>00007461</t>
  </si>
  <si>
    <t>06/06/2019</t>
  </si>
  <si>
    <t>00007575</t>
  </si>
  <si>
    <t>07/01/2019</t>
  </si>
  <si>
    <t>54  CBs</t>
  </si>
  <si>
    <t>1065F-009961</t>
  </si>
  <si>
    <t>01/17/2019</t>
  </si>
  <si>
    <t>1 CB</t>
  </si>
  <si>
    <t>1065F-010112</t>
  </si>
  <si>
    <t>07/25/2019</t>
  </si>
  <si>
    <t>Reimbursement for co</t>
  </si>
  <si>
    <t>1065F-009953</t>
  </si>
  <si>
    <t>01/10/2019</t>
  </si>
  <si>
    <t>Andrea Katz</t>
  </si>
  <si>
    <t>Reimbursement</t>
  </si>
  <si>
    <t>1065F-009962</t>
  </si>
  <si>
    <t>Howard Voeks</t>
  </si>
  <si>
    <t>Writeoff per JT</t>
  </si>
  <si>
    <t>RCR</t>
  </si>
  <si>
    <t>00108451</t>
  </si>
  <si>
    <t>03/14/2019</t>
  </si>
  <si>
    <t>RM Credits</t>
  </si>
  <si>
    <t>Benchmarking  invoic</t>
  </si>
  <si>
    <t>1065F-010057</t>
  </si>
  <si>
    <t>05/21/2019</t>
  </si>
  <si>
    <t>Loan Int. Reclass</t>
  </si>
  <si>
    <t>00006940</t>
  </si>
  <si>
    <t>01/05/2019</t>
  </si>
  <si>
    <t>Prin. &amp; Int. Reclass</t>
  </si>
  <si>
    <t>Ref. Recurring JE 1065L for the current month, posted on the</t>
  </si>
  <si>
    <t>5th. This non-GAAP entry reclassifies the loan payment for</t>
  </si>
  <si>
    <t>Income Statement presentation, per board direction. Loan bal</t>
  </si>
  <si>
    <t>(210000) remains at $32,533.27 for all of 2019.</t>
  </si>
  <si>
    <t>00007098</t>
  </si>
  <si>
    <t>00007099</t>
  </si>
  <si>
    <t>03/05/2019</t>
  </si>
  <si>
    <t>00007179</t>
  </si>
  <si>
    <t>04/05/2019</t>
  </si>
  <si>
    <t>Loan Payoff</t>
  </si>
  <si>
    <t>JE</t>
  </si>
  <si>
    <t>00015169</t>
  </si>
  <si>
    <t>Loan Payoff &amp; SA Tfr</t>
  </si>
  <si>
    <t>Payoff Loan from Operating Account auto-withdrawal by Bank</t>
  </si>
  <si>
    <t>loan officer. Reverse YTD Loan Principal Offset balance.</t>
  </si>
  <si>
    <t>Loan Prin. Reclass</t>
  </si>
  <si>
    <t>REV #601412 Bal</t>
  </si>
  <si>
    <t>JBR</t>
  </si>
  <si>
    <t>1065F-013119</t>
  </si>
  <si>
    <t>01/31/2019</t>
  </si>
  <si>
    <t>Bank Reconciliation</t>
  </si>
  <si>
    <t>Fee Refund 3-19</t>
  </si>
  <si>
    <t>Annual Fee for Towin</t>
  </si>
  <si>
    <t>1065F-009978</t>
  </si>
  <si>
    <t>02/11/2019</t>
  </si>
  <si>
    <t>North Shore Towing,</t>
  </si>
  <si>
    <t>Semi-Annual Inspecti</t>
  </si>
  <si>
    <t>1065F-010037</t>
  </si>
  <si>
    <t>Elevator Inspection</t>
  </si>
  <si>
    <t>General maintenance</t>
  </si>
  <si>
    <t>1065F-010048</t>
  </si>
  <si>
    <t>05/07/2019</t>
  </si>
  <si>
    <t>East Elevator LLC</t>
  </si>
  <si>
    <t>Leasing for #404</t>
  </si>
  <si>
    <t>1065F-010036</t>
  </si>
  <si>
    <t>Leasing #806</t>
  </si>
  <si>
    <t>1065F-010070</t>
  </si>
  <si>
    <t>06/11/2019</t>
  </si>
  <si>
    <t>Leasing exp Unit #20</t>
  </si>
  <si>
    <t>1065F-010074</t>
  </si>
  <si>
    <t>Leasing exp #311 Hin</t>
  </si>
  <si>
    <t>1065F-010075</t>
  </si>
  <si>
    <t>06/14/2019</t>
  </si>
  <si>
    <t>Leasing exp #210</t>
  </si>
  <si>
    <t>Leasing expence #604</t>
  </si>
  <si>
    <t>1065F-010117</t>
  </si>
  <si>
    <t>1065F-010008</t>
  </si>
  <si>
    <t>03/21/2019</t>
  </si>
  <si>
    <t>Secretary of State</t>
  </si>
  <si>
    <t>File #019-243 Corpor</t>
  </si>
  <si>
    <t>1065F-010009</t>
  </si>
  <si>
    <t>03/27/2019</t>
  </si>
  <si>
    <t>Pol #0K052964 UB</t>
  </si>
  <si>
    <t>1065F-009951</t>
  </si>
  <si>
    <t>Travelers</t>
  </si>
  <si>
    <t>Pol #000D52705113</t>
  </si>
  <si>
    <t>1065F-010019</t>
  </si>
  <si>
    <t>04/04/2019</t>
  </si>
  <si>
    <t>CHUBB</t>
  </si>
  <si>
    <t>Pol #0K052964; 3963Y</t>
  </si>
  <si>
    <t>1065F-010020</t>
  </si>
  <si>
    <t>Pol #0619086011</t>
  </si>
  <si>
    <t>1065F-010029</t>
  </si>
  <si>
    <t>Heil &amp; Heil Insuranc</t>
  </si>
  <si>
    <t>July 2019 service</t>
  </si>
  <si>
    <t>1065F-010104</t>
  </si>
  <si>
    <t>07/10/2019</t>
  </si>
  <si>
    <t>11/27/18-12/28/18</t>
  </si>
  <si>
    <t>1065F-009949</t>
  </si>
  <si>
    <t>MidAmerican Energy</t>
  </si>
  <si>
    <t>12/28/18-1/30/19</t>
  </si>
  <si>
    <t>1065F-009976</t>
  </si>
  <si>
    <t>1/30/19-2/28/19</t>
  </si>
  <si>
    <t>1065F-010000</t>
  </si>
  <si>
    <t>03/08/2019</t>
  </si>
  <si>
    <t>02/28/19-3/29/19</t>
  </si>
  <si>
    <t>1065F-010024</t>
  </si>
  <si>
    <t>04/09/2019</t>
  </si>
  <si>
    <t>3/29/19-4/29/19</t>
  </si>
  <si>
    <t>1065F-010051</t>
  </si>
  <si>
    <t>4/29/19-5/29/19</t>
  </si>
  <si>
    <t>1065F-010068</t>
  </si>
  <si>
    <t>5/29/19-6/27/19</t>
  </si>
  <si>
    <t>1065F-010101</t>
  </si>
  <si>
    <t>12/1/18-1/1/19</t>
  </si>
  <si>
    <t>1065F-009950</t>
  </si>
  <si>
    <t>Nicor Gas</t>
  </si>
  <si>
    <t>12/1/18-12/31/18</t>
  </si>
  <si>
    <t>1065f-009952</t>
  </si>
  <si>
    <t>Vanguard Energy Serv</t>
  </si>
  <si>
    <t>1/1/19-2/1/19</t>
  </si>
  <si>
    <t>1065F-009977</t>
  </si>
  <si>
    <t>1/1/19-1/31/19</t>
  </si>
  <si>
    <t>1065f-009979</t>
  </si>
  <si>
    <t>02/13/2019</t>
  </si>
  <si>
    <t>2/1/19-3/1/19</t>
  </si>
  <si>
    <t>1065F-009999</t>
  </si>
  <si>
    <t>03/07/2019</t>
  </si>
  <si>
    <t>Final payment Balcon</t>
  </si>
  <si>
    <t>1065f-010001</t>
  </si>
  <si>
    <t>03/11/2019</t>
  </si>
  <si>
    <t>3/1/19-3/31/19</t>
  </si>
  <si>
    <t>1065f-010025</t>
  </si>
  <si>
    <t>3/1/19-4/22/19</t>
  </si>
  <si>
    <t>1065F-010027</t>
  </si>
  <si>
    <t>04/11/2019</t>
  </si>
  <si>
    <t>4/1/19-4/30/19</t>
  </si>
  <si>
    <t>1065f-010046</t>
  </si>
  <si>
    <t>4/1/19-5/1/19</t>
  </si>
  <si>
    <t>1065F-010052</t>
  </si>
  <si>
    <t>05/09/2019</t>
  </si>
  <si>
    <t>5/1/19-5/31/19</t>
  </si>
  <si>
    <t>1065f-010069</t>
  </si>
  <si>
    <t>06/07/2019</t>
  </si>
  <si>
    <t>5/1/19-6/1/19</t>
  </si>
  <si>
    <t>1065F-010071</t>
  </si>
  <si>
    <t>6/1/19-6/30/19</t>
  </si>
  <si>
    <t>1065f-010095</t>
  </si>
  <si>
    <t>07/08/2019</t>
  </si>
  <si>
    <t>6/1/19-7/1/19</t>
  </si>
  <si>
    <t>1065F-010103</t>
  </si>
  <si>
    <t>11/1/18-1/3/19</t>
  </si>
  <si>
    <t>1065F-009960</t>
  </si>
  <si>
    <t>City of Evanston</t>
  </si>
  <si>
    <t>1/3/19-3/1/19</t>
  </si>
  <si>
    <t>1065F-010005</t>
  </si>
  <si>
    <t>03/18/2019</t>
  </si>
  <si>
    <t>3/1/19-5/1/19</t>
  </si>
  <si>
    <t>1065F-010053</t>
  </si>
  <si>
    <t>05/14/2019</t>
  </si>
  <si>
    <t>5/1/19-7/1/19</t>
  </si>
  <si>
    <t>1065F-010108</t>
  </si>
  <si>
    <t>07/17/2019</t>
  </si>
  <si>
    <t>12/25/18-1/24/18</t>
  </si>
  <si>
    <t>1065F-009940</t>
  </si>
  <si>
    <t>AT&amp;T/Ameritech</t>
  </si>
  <si>
    <t>Reimb. Cell &amp; Intern</t>
  </si>
  <si>
    <t>1065F-009947</t>
  </si>
  <si>
    <t>Leo Jones Reimb.</t>
  </si>
  <si>
    <t>1/25/19-2/24/19</t>
  </si>
  <si>
    <t>1065F-009969</t>
  </si>
  <si>
    <t>1065F-009971</t>
  </si>
  <si>
    <t>1065F-009992</t>
  </si>
  <si>
    <t>2/25/19-3/24/19</t>
  </si>
  <si>
    <t>1065F-009994</t>
  </si>
  <si>
    <t>03/06/2019</t>
  </si>
  <si>
    <t>1065F-010015</t>
  </si>
  <si>
    <t>3/25/19-4/24/19</t>
  </si>
  <si>
    <t>1065F-010018</t>
  </si>
  <si>
    <t>1065F-010043</t>
  </si>
  <si>
    <t>4/25/19-5/24/19</t>
  </si>
  <si>
    <t>1065F-010047</t>
  </si>
  <si>
    <t>1065F-010062</t>
  </si>
  <si>
    <t>5/25/19-6/24/19</t>
  </si>
  <si>
    <t>1065F-010064</t>
  </si>
  <si>
    <t>AT&amp;T</t>
  </si>
  <si>
    <t>6/25/19-7/24/19</t>
  </si>
  <si>
    <t>1065F-010088</t>
  </si>
  <si>
    <t>1065F-010092</t>
  </si>
  <si>
    <t>Landscaping service</t>
  </si>
  <si>
    <t>1065F-010077</t>
  </si>
  <si>
    <t>06/17/2019</t>
  </si>
  <si>
    <t>Mary F. Jaminski</t>
  </si>
  <si>
    <t>Permit Reg #3385</t>
  </si>
  <si>
    <t>1065F-009941</t>
  </si>
  <si>
    <t>Fire extinguisher</t>
  </si>
  <si>
    <t>1065F-009944</t>
  </si>
  <si>
    <t>Henrichsen Fire Equi</t>
  </si>
  <si>
    <t>12/1/18-11/30/19</t>
  </si>
  <si>
    <t>1065F-009959</t>
  </si>
  <si>
    <t>01/16/2019</t>
  </si>
  <si>
    <t>Johnson Controls Sec</t>
  </si>
  <si>
    <t>2/1/19-1/31/20</t>
  </si>
  <si>
    <t>1065F-009965</t>
  </si>
  <si>
    <t>01/21/2019</t>
  </si>
  <si>
    <t>Repairs</t>
  </si>
  <si>
    <t>1065F-009983</t>
  </si>
  <si>
    <t>02/14/2019</t>
  </si>
  <si>
    <t>Replace sprinkle hea</t>
  </si>
  <si>
    <t>1065F-009987</t>
  </si>
  <si>
    <t>02/19/2019</t>
  </si>
  <si>
    <t>Johnson Controls</t>
  </si>
  <si>
    <t>7/1/19-6/30/20</t>
  </si>
  <si>
    <t>1065F-010078</t>
  </si>
  <si>
    <t>Fire &amp; Security</t>
  </si>
  <si>
    <t>Sub Ledger Activity</t>
  </si>
  <si>
    <t>Employer Taxes</t>
  </si>
  <si>
    <t>119MPR03</t>
  </si>
  <si>
    <t>01/15/2019</t>
  </si>
  <si>
    <t>Hinman House Condo</t>
  </si>
  <si>
    <t>119EPR06</t>
  </si>
  <si>
    <t>219MPR03</t>
  </si>
  <si>
    <t>02/15/2019</t>
  </si>
  <si>
    <t>219EPR06</t>
  </si>
  <si>
    <t>02/28/2019</t>
  </si>
  <si>
    <t>319MPR03</t>
  </si>
  <si>
    <t>03/15/2019</t>
  </si>
  <si>
    <t>319EPR06</t>
  </si>
  <si>
    <t>03/29/2019</t>
  </si>
  <si>
    <t>419MPR03</t>
  </si>
  <si>
    <t>04/15/2019</t>
  </si>
  <si>
    <t>419EPR06</t>
  </si>
  <si>
    <t>519MPR03</t>
  </si>
  <si>
    <t>05/15/2019</t>
  </si>
  <si>
    <t>519EPR06</t>
  </si>
  <si>
    <t>05/31/2019</t>
  </si>
  <si>
    <t>619MPR03</t>
  </si>
  <si>
    <t>619EPR06</t>
  </si>
  <si>
    <t>Tax Refund</t>
  </si>
  <si>
    <t>719MPR03</t>
  </si>
  <si>
    <t>07/15/2019</t>
  </si>
  <si>
    <t>719EPR06</t>
  </si>
  <si>
    <t>07/31/2019</t>
  </si>
  <si>
    <t>1065F-009945</t>
  </si>
  <si>
    <t>International Exterm</t>
  </si>
  <si>
    <t>1065F-009966</t>
  </si>
  <si>
    <t>1065F-009975</t>
  </si>
  <si>
    <t>1065F-009981</t>
  </si>
  <si>
    <t>1065F-009985</t>
  </si>
  <si>
    <t>1065F-009997</t>
  </si>
  <si>
    <t>1065F-010013</t>
  </si>
  <si>
    <t>Bed Bug Solutions In</t>
  </si>
  <si>
    <t>1065F-010021</t>
  </si>
  <si>
    <t>1065F-010039</t>
  </si>
  <si>
    <t>1065F-010045</t>
  </si>
  <si>
    <t>June 2019 service</t>
  </si>
  <si>
    <t>1065F-010066</t>
  </si>
  <si>
    <t>1065F-010099</t>
  </si>
  <si>
    <t>1065F-010107</t>
  </si>
  <si>
    <t>07/16/2019</t>
  </si>
  <si>
    <t>Loose yards</t>
  </si>
  <si>
    <t>1065F-010049</t>
  </si>
  <si>
    <t>Lakeshore Recycling</t>
  </si>
  <si>
    <t>RCG</t>
  </si>
  <si>
    <t>00111141</t>
  </si>
  <si>
    <t>05/08/2019</t>
  </si>
  <si>
    <t>RM Charges</t>
  </si>
  <si>
    <t>Ext window cleaning</t>
  </si>
  <si>
    <t>1065F-010094</t>
  </si>
  <si>
    <t>Shine On Group Inc.</t>
  </si>
  <si>
    <t>Janotor substitute</t>
  </si>
  <si>
    <t>1065F-010059</t>
  </si>
  <si>
    <t>05/24/2019</t>
  </si>
  <si>
    <t>Miguel Jose Munoz</t>
  </si>
  <si>
    <t>Relief Janitorial se</t>
  </si>
  <si>
    <t>1065F-010102</t>
  </si>
  <si>
    <t>Weekend Janitorial</t>
  </si>
  <si>
    <t>1065F-009948</t>
  </si>
  <si>
    <t>Leslie Campbell</t>
  </si>
  <si>
    <t>1065F-009964</t>
  </si>
  <si>
    <t>1065F-009972</t>
  </si>
  <si>
    <t>1065F-009986</t>
  </si>
  <si>
    <t>1065F-009993</t>
  </si>
  <si>
    <t>1065F-010006</t>
  </si>
  <si>
    <t>03/20/2019</t>
  </si>
  <si>
    <t>1065F-010016</t>
  </si>
  <si>
    <t>1065F-010033</t>
  </si>
  <si>
    <t>04/22/2019</t>
  </si>
  <si>
    <t>1065F-010044</t>
  </si>
  <si>
    <t>1065F-010056</t>
  </si>
  <si>
    <t>05/20/2019</t>
  </si>
  <si>
    <t>1065F-010063</t>
  </si>
  <si>
    <t>1065F-010082</t>
  </si>
  <si>
    <t>06/24/2019</t>
  </si>
  <si>
    <t>1065F-010093</t>
  </si>
  <si>
    <t>1065F-010111</t>
  </si>
  <si>
    <t>07/23/2019</t>
  </si>
  <si>
    <t>1065F-010113</t>
  </si>
  <si>
    <t>07/29/2019</t>
  </si>
  <si>
    <t>Active Roofing Co, I</t>
  </si>
  <si>
    <t>1065F-010012</t>
  </si>
  <si>
    <t>03/28/2019</t>
  </si>
  <si>
    <t>Johnson Locksmith, I</t>
  </si>
  <si>
    <t>1065F-010022</t>
  </si>
  <si>
    <t>1065F-010080</t>
  </si>
  <si>
    <t>1065F-010109</t>
  </si>
  <si>
    <t>1065F-009956</t>
  </si>
  <si>
    <t>Essence Painting &amp;</t>
  </si>
  <si>
    <t>Reverse #00014613</t>
  </si>
  <si>
    <t>00014775</t>
  </si>
  <si>
    <t>Replacement check #9956 issued 1/15/2019 for Essence</t>
  </si>
  <si>
    <t>Painting check #9929 which was returned for irregular</t>
  </si>
  <si>
    <t>signature.</t>
  </si>
  <si>
    <t>1065F-010087</t>
  </si>
  <si>
    <t>Arti's Painting &amp; Re</t>
  </si>
  <si>
    <t>00108811</t>
  </si>
  <si>
    <t>03/26/2019</t>
  </si>
  <si>
    <t>Carpet cleaning</t>
  </si>
  <si>
    <t>1065F-010011</t>
  </si>
  <si>
    <t>Mister Natural Servi</t>
  </si>
  <si>
    <t>1065F-010030</t>
  </si>
  <si>
    <t>1065F-010034</t>
  </si>
  <si>
    <t>04/23/2019</t>
  </si>
  <si>
    <t>Rent 2019, January</t>
  </si>
  <si>
    <t>1065F-009955</t>
  </si>
  <si>
    <t>CSC Service Works</t>
  </si>
  <si>
    <t>Feb 2019 Rent</t>
  </si>
  <si>
    <t>1065F-009980</t>
  </si>
  <si>
    <t>Rent March, 2019</t>
  </si>
  <si>
    <t>1065F-010002</t>
  </si>
  <si>
    <t>April 2019 Rental</t>
  </si>
  <si>
    <t>1065F-010026</t>
  </si>
  <si>
    <t>04/10/2019</t>
  </si>
  <si>
    <t>May 2019 Rent</t>
  </si>
  <si>
    <t>1065F-010054</t>
  </si>
  <si>
    <t>June 2019 Rent</t>
  </si>
  <si>
    <t>1065F-010072</t>
  </si>
  <si>
    <t>July 2019 Rent</t>
  </si>
  <si>
    <t>1065F-010096</t>
  </si>
  <si>
    <t>Final payment</t>
  </si>
  <si>
    <t>1065F-009982</t>
  </si>
  <si>
    <t>Raynor Door Company</t>
  </si>
  <si>
    <t>Garage Door</t>
  </si>
  <si>
    <t>1065F-009996</t>
  </si>
  <si>
    <t>1065F-009989</t>
  </si>
  <si>
    <t>02/21/2019</t>
  </si>
  <si>
    <t>William Stoker &amp; Hea</t>
  </si>
  <si>
    <t>December 2018 mainte</t>
  </si>
  <si>
    <t>1065F-009942</t>
  </si>
  <si>
    <t>1065F-009973</t>
  </si>
  <si>
    <t>02/08/2019</t>
  </si>
  <si>
    <t>February 2019 servic</t>
  </si>
  <si>
    <t>1065F-009995</t>
  </si>
  <si>
    <t>1065F-010060</t>
  </si>
  <si>
    <t>05/28/2019</t>
  </si>
  <si>
    <t>May 2019 service</t>
  </si>
  <si>
    <t>1065F-010065</t>
  </si>
  <si>
    <t>1065F-010097</t>
  </si>
  <si>
    <t>1065F-009957</t>
  </si>
  <si>
    <t>John J Cahill</t>
  </si>
  <si>
    <t>Meeting Attendance</t>
  </si>
  <si>
    <t>00014777</t>
  </si>
  <si>
    <t>Expense Reclass</t>
  </si>
  <si>
    <t>To reclassify plumping project explanation expense to</t>
  </si>
  <si>
    <t>reserve, per board and manager, with Due From (To)</t>
  </si>
  <si>
    <t>adjustment.</t>
  </si>
  <si>
    <t>Test &amp; Certify RPZ B</t>
  </si>
  <si>
    <t>1065F-009988</t>
  </si>
  <si>
    <t>Terry Garrity Plumbi</t>
  </si>
  <si>
    <t>Plumbing Installatio</t>
  </si>
  <si>
    <t>1065F-010032</t>
  </si>
  <si>
    <t>04/17/2019</t>
  </si>
  <si>
    <t>MERGPL</t>
  </si>
  <si>
    <t>1065F-010115</t>
  </si>
  <si>
    <t>to #606097</t>
  </si>
  <si>
    <t>00015614</t>
  </si>
  <si>
    <t>JUL19 AJE1</t>
  </si>
  <si>
    <t>To record adjustments for July 2019</t>
  </si>
  <si>
    <t>1065F-009958</t>
  </si>
  <si>
    <t>National Power Roddi</t>
  </si>
  <si>
    <t>Rodded kitchen</t>
  </si>
  <si>
    <t>1065F-010010</t>
  </si>
  <si>
    <t>1065F-010040</t>
  </si>
  <si>
    <t>Rodded Kitchen</t>
  </si>
  <si>
    <t>1065F-010081</t>
  </si>
  <si>
    <t>06/20/2019</t>
  </si>
  <si>
    <t>Don PAul</t>
  </si>
  <si>
    <t>1065F-010083</t>
  </si>
  <si>
    <t>Lois M. Paul</t>
  </si>
  <si>
    <t>AVD</t>
  </si>
  <si>
    <t>VOID CHECK 1065F 10081</t>
  </si>
  <si>
    <t>Rodding</t>
  </si>
  <si>
    <t>Electrical work</t>
  </si>
  <si>
    <t>1065F-010089</t>
  </si>
  <si>
    <t>Corrigan &amp; Freres</t>
  </si>
  <si>
    <t>Repairs doorbell</t>
  </si>
  <si>
    <t>1065F-009967</t>
  </si>
  <si>
    <t>M &amp; R Electronic</t>
  </si>
  <si>
    <t>Repair intercom ring</t>
  </si>
  <si>
    <t>1065F-009990</t>
  </si>
  <si>
    <t>02/27/2019</t>
  </si>
  <si>
    <t>Electrical works</t>
  </si>
  <si>
    <t>1065F-010041</t>
  </si>
  <si>
    <t>Light Bulbs</t>
  </si>
  <si>
    <t>1065F-009946</t>
  </si>
  <si>
    <t>Lemoi Ace Hardware</t>
  </si>
  <si>
    <t>1065F-009974</t>
  </si>
  <si>
    <t>Electrical Supplies</t>
  </si>
  <si>
    <t>1065F-009998</t>
  </si>
  <si>
    <t>1065F-010023</t>
  </si>
  <si>
    <t>1065F-010050</t>
  </si>
  <si>
    <t>1065F-010067</t>
  </si>
  <si>
    <t>Supplies</t>
  </si>
  <si>
    <t>Janitorial Supplies</t>
  </si>
  <si>
    <t>1065F-010100</t>
  </si>
  <si>
    <t>701200</t>
  </si>
  <si>
    <t>Bank Fees</t>
  </si>
  <si>
    <t>Paper Stmt Fee</t>
  </si>
  <si>
    <t>1065R-022819</t>
  </si>
  <si>
    <t>Fee Refund 3-8</t>
  </si>
  <si>
    <t>Interest Due on 5th</t>
  </si>
  <si>
    <t>00006894</t>
  </si>
  <si>
    <t>Loan Autopayment</t>
  </si>
  <si>
    <t>Loan Amount $280,000.00, 5.5%, began 10/29/2015. Auto-paid</t>
  </si>
  <si>
    <t>from reserve Capital (window replacement) account *5107.</t>
  </si>
  <si>
    <t>Loan maturity 10/05/2020.</t>
  </si>
  <si>
    <t>00006947</t>
  </si>
  <si>
    <t>00007064</t>
  </si>
  <si>
    <t>00007162</t>
  </si>
  <si>
    <t>Fan Replace</t>
  </si>
  <si>
    <t>1065R-001226</t>
  </si>
  <si>
    <t>General Machanical</t>
  </si>
  <si>
    <t>Replace 3exhaust fan</t>
  </si>
  <si>
    <t>1065F-010114</t>
  </si>
  <si>
    <t>Chicago Cooling Corp</t>
  </si>
  <si>
    <t>1065R-001224</t>
  </si>
  <si>
    <t>Riser replacement</t>
  </si>
  <si>
    <t>1065R-001225</t>
  </si>
  <si>
    <t>McElligott/Smith Bui</t>
  </si>
  <si>
    <t>00108193</t>
  </si>
  <si>
    <t>Replace risers</t>
  </si>
  <si>
    <t>1065R-001227</t>
  </si>
  <si>
    <t>Furnish &amp; Install ne</t>
  </si>
  <si>
    <t>1065R-001228</t>
  </si>
  <si>
    <t>New Shower Valves</t>
  </si>
  <si>
    <t>00110057</t>
  </si>
  <si>
    <t>Reserve Contribution</t>
  </si>
  <si>
    <t>00006983</t>
  </si>
  <si>
    <t>00007095</t>
  </si>
  <si>
    <t>02/01/2019</t>
  </si>
  <si>
    <t>00007177</t>
  </si>
  <si>
    <t>03/01/2019</t>
  </si>
  <si>
    <t>00007297</t>
  </si>
  <si>
    <t>04/01/2019</t>
  </si>
  <si>
    <t>00007392</t>
  </si>
  <si>
    <t>05/01/2019</t>
  </si>
  <si>
    <t>00007458</t>
  </si>
  <si>
    <t>06/01/2019</t>
  </si>
  <si>
    <t>00007570</t>
  </si>
  <si>
    <t>Entity Totals</t>
  </si>
  <si>
    <t>Jan-Sep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</si>
</sst>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"/>
    <numFmt numFmtId="165" formatCode="_(* #,##0_);_(* \(#,##0\);_(* &quot;-&quot;??_);_(@_)"/>
  </numFmts>
  <fonts count="28" x14ac:knownFonts="1">
    <font>
      <sz val="9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  <font>
      <sz val="9"/>
      <color rgb="FF00B05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9" fillId="0" borderId="0" applyFont="0" applyFill="0" applyBorder="0" applyAlignment="0" applyProtection="0"/>
    <xf numFmtId="0" fontId="19" fillId="0" borderId="0"/>
  </cellStyleXfs>
  <cellXfs count="4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0" fontId="0" fillId="33" borderId="0" xfId="0" applyFill="1"/>
    <xf numFmtId="0" fontId="0" fillId="33" borderId="0" xfId="0" applyFill="1" applyAlignment="1">
      <alignment horizontal="right"/>
    </xf>
    <xf numFmtId="0" fontId="18" fillId="0" borderId="0" xfId="0" applyFont="1"/>
    <xf numFmtId="164" fontId="18" fillId="0" borderId="0" xfId="0" applyNumberFormat="1" applyFont="1" applyAlignment="1">
      <alignment horizontal="right"/>
    </xf>
    <xf numFmtId="0" fontId="20" fillId="33" borderId="0" xfId="0" applyFont="1" applyFill="1" applyAlignment="1">
      <alignment horizontal="right"/>
    </xf>
    <xf numFmtId="0" fontId="21" fillId="0" borderId="0" xfId="0" applyFont="1"/>
    <xf numFmtId="165" fontId="21" fillId="0" borderId="0" xfId="42" applyNumberFormat="1" applyFont="1"/>
    <xf numFmtId="0" fontId="20" fillId="0" borderId="0" xfId="0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165" fontId="21" fillId="0" borderId="10" xfId="42" applyNumberFormat="1" applyFont="1" applyBorder="1"/>
    <xf numFmtId="165" fontId="21" fillId="34" borderId="0" xfId="42" applyNumberFormat="1" applyFont="1" applyFill="1"/>
    <xf numFmtId="165" fontId="23" fillId="0" borderId="0" xfId="42" applyNumberFormat="1" applyFont="1"/>
    <xf numFmtId="0" fontId="24" fillId="0" borderId="0" xfId="0" applyFont="1"/>
    <xf numFmtId="164" fontId="18" fillId="0" borderId="0" xfId="0" applyNumberFormat="1" applyFont="1" applyBorder="1" applyAlignment="1">
      <alignment horizontal="right"/>
    </xf>
    <xf numFmtId="165" fontId="21" fillId="0" borderId="0" xfId="42" applyNumberFormat="1" applyFont="1" applyBorder="1"/>
    <xf numFmtId="164" fontId="18" fillId="0" borderId="11" xfId="0" applyNumberFormat="1" applyFont="1" applyBorder="1" applyAlignment="1">
      <alignment horizontal="right"/>
    </xf>
    <xf numFmtId="0" fontId="19" fillId="33" borderId="0" xfId="43" applyFill="1"/>
    <xf numFmtId="0" fontId="19" fillId="33" borderId="0" xfId="43" applyFill="1" applyAlignment="1">
      <alignment horizontal="right"/>
    </xf>
    <xf numFmtId="0" fontId="19" fillId="0" borderId="0" xfId="43"/>
    <xf numFmtId="49" fontId="19" fillId="0" borderId="0" xfId="43" applyNumberFormat="1" applyAlignment="1">
      <alignment horizontal="left"/>
    </xf>
    <xf numFmtId="2" fontId="19" fillId="0" borderId="0" xfId="43" applyNumberFormat="1" applyAlignment="1">
      <alignment horizontal="right"/>
    </xf>
    <xf numFmtId="4" fontId="19" fillId="0" borderId="0" xfId="43" applyNumberFormat="1" applyAlignment="1">
      <alignment horizontal="right"/>
    </xf>
    <xf numFmtId="4" fontId="19" fillId="33" borderId="0" xfId="43" applyNumberFormat="1" applyFill="1" applyAlignment="1">
      <alignment horizontal="right"/>
    </xf>
    <xf numFmtId="0" fontId="25" fillId="33" borderId="0" xfId="43" applyFont="1" applyFill="1" applyAlignment="1">
      <alignment horizontal="right"/>
    </xf>
    <xf numFmtId="4" fontId="25" fillId="0" borderId="0" xfId="43" applyNumberFormat="1" applyFont="1" applyAlignment="1">
      <alignment horizontal="right"/>
    </xf>
    <xf numFmtId="2" fontId="25" fillId="0" borderId="0" xfId="43" applyNumberFormat="1" applyFont="1" applyAlignment="1">
      <alignment horizontal="right"/>
    </xf>
    <xf numFmtId="4" fontId="25" fillId="33" borderId="0" xfId="43" applyNumberFormat="1" applyFont="1" applyFill="1" applyAlignment="1">
      <alignment horizontal="right"/>
    </xf>
    <xf numFmtId="0" fontId="26" fillId="33" borderId="0" xfId="0" applyFont="1" applyFill="1" applyAlignment="1">
      <alignment horizontal="right"/>
    </xf>
    <xf numFmtId="0" fontId="27" fillId="0" borderId="0" xfId="0" applyFont="1"/>
    <xf numFmtId="164" fontId="27" fillId="0" borderId="0" xfId="0" applyNumberFormat="1" applyFont="1" applyAlignment="1">
      <alignment horizontal="right"/>
    </xf>
    <xf numFmtId="164" fontId="27" fillId="0" borderId="10" xfId="0" applyNumberFormat="1" applyFont="1" applyBorder="1" applyAlignment="1">
      <alignment horizontal="right"/>
    </xf>
    <xf numFmtId="165" fontId="27" fillId="0" borderId="0" xfId="42" applyNumberFormat="1" applyFont="1"/>
    <xf numFmtId="164" fontId="27" fillId="0" borderId="0" xfId="0" applyNumberFormat="1" applyFont="1" applyBorder="1" applyAlignment="1">
      <alignment horizontal="right"/>
    </xf>
    <xf numFmtId="2" fontId="26" fillId="0" borderId="0" xfId="0" applyNumberFormat="1" applyFont="1" applyAlignment="1">
      <alignment horizontal="right"/>
    </xf>
    <xf numFmtId="164" fontId="27" fillId="0" borderId="11" xfId="0" applyNumberFormat="1" applyFont="1" applyBorder="1" applyAlignment="1">
      <alignment horizontal="right"/>
    </xf>
    <xf numFmtId="49" fontId="19" fillId="0" borderId="0" xfId="43" applyNumberFormat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3" xr:uid="{20989F62-7CBD-4BC1-9CEF-06908893BD57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08" sqref="D108"/>
    </sheetView>
  </sheetViews>
  <sheetFormatPr baseColWidth="10" defaultColWidth="9" defaultRowHeight="12" customHeight="1" x14ac:dyDescent="0.15"/>
  <cols>
    <col min="1" max="1" width="18" style="1" customWidth="1"/>
    <col min="2" max="2" width="70" style="1" customWidth="1"/>
    <col min="3" max="3" width="0.19921875" style="2" customWidth="1"/>
    <col min="4" max="4" width="29.3984375" style="2" customWidth="1"/>
    <col min="5" max="5" width="16.796875" style="2" hidden="1" customWidth="1"/>
    <col min="6" max="6" width="16.796875" style="10" hidden="1" customWidth="1"/>
    <col min="7" max="7" width="26.3984375" style="11" customWidth="1"/>
    <col min="8" max="8" width="0.19921875" hidden="1" customWidth="1"/>
    <col min="9" max="9" width="9" hidden="1" customWidth="1"/>
  </cols>
  <sheetData>
    <row r="1" spans="1:8" ht="12" customHeight="1" x14ac:dyDescent="0.15">
      <c r="A1" s="3" t="s">
        <v>0</v>
      </c>
      <c r="B1" s="3" t="s">
        <v>0</v>
      </c>
      <c r="C1" s="4" t="s">
        <v>1</v>
      </c>
      <c r="D1" s="4" t="s">
        <v>2</v>
      </c>
      <c r="E1" s="4" t="s">
        <v>719</v>
      </c>
      <c r="F1" s="7" t="s">
        <v>3</v>
      </c>
      <c r="G1" s="31">
        <v>2020</v>
      </c>
    </row>
    <row r="2" spans="1:8" ht="12" customHeight="1" x14ac:dyDescent="0.15">
      <c r="A2" s="3" t="s">
        <v>0</v>
      </c>
      <c r="B2" s="3" t="s">
        <v>0</v>
      </c>
      <c r="C2" s="4" t="s">
        <v>5</v>
      </c>
      <c r="D2" s="4" t="s">
        <v>4</v>
      </c>
      <c r="E2" s="4" t="s">
        <v>6</v>
      </c>
      <c r="F2" s="7" t="s">
        <v>7</v>
      </c>
      <c r="G2" s="31" t="s">
        <v>4</v>
      </c>
    </row>
    <row r="3" spans="1:8" ht="12" customHeight="1" x14ac:dyDescent="0.15">
      <c r="A3" s="5" t="s">
        <v>0</v>
      </c>
      <c r="B3" s="5" t="s">
        <v>0</v>
      </c>
      <c r="C3" s="5" t="s">
        <v>0</v>
      </c>
      <c r="D3" s="5" t="s">
        <v>0</v>
      </c>
      <c r="E3" s="5" t="s">
        <v>0</v>
      </c>
      <c r="F3" s="8" t="s">
        <v>0</v>
      </c>
      <c r="G3" s="32" t="s">
        <v>0</v>
      </c>
    </row>
    <row r="4" spans="1:8" ht="12" customHeight="1" x14ac:dyDescent="0.15">
      <c r="A4" s="5" t="s">
        <v>0</v>
      </c>
      <c r="B4" s="5" t="s">
        <v>8</v>
      </c>
      <c r="C4" s="5" t="s">
        <v>0</v>
      </c>
      <c r="D4" s="5" t="s">
        <v>0</v>
      </c>
      <c r="E4" s="5" t="s">
        <v>0</v>
      </c>
      <c r="F4" s="8" t="s">
        <v>0</v>
      </c>
      <c r="G4" s="32" t="s">
        <v>0</v>
      </c>
    </row>
    <row r="5" spans="1:8" ht="12" customHeight="1" x14ac:dyDescent="0.15">
      <c r="A5" s="5" t="s">
        <v>9</v>
      </c>
      <c r="B5" s="5" t="s">
        <v>10</v>
      </c>
      <c r="C5" s="6">
        <v>484745</v>
      </c>
      <c r="D5" s="6">
        <v>484745</v>
      </c>
      <c r="E5" s="6">
        <v>363558.6</v>
      </c>
      <c r="F5" s="9">
        <f>E5*12/9</f>
        <v>484744.79999999993</v>
      </c>
      <c r="G5" s="33">
        <v>484745</v>
      </c>
      <c r="H5" t="s">
        <v>171</v>
      </c>
    </row>
    <row r="6" spans="1:8" ht="12" customHeight="1" x14ac:dyDescent="0.15">
      <c r="A6" s="5" t="s">
        <v>19</v>
      </c>
      <c r="B6" s="5" t="s">
        <v>20</v>
      </c>
      <c r="C6" s="6">
        <v>26926</v>
      </c>
      <c r="D6" s="6">
        <v>26926</v>
      </c>
      <c r="E6" s="6">
        <v>20194.38</v>
      </c>
      <c r="F6" s="9">
        <f>E6*12/9</f>
        <v>26925.84</v>
      </c>
      <c r="G6" s="33">
        <v>26926</v>
      </c>
      <c r="H6" t="s">
        <v>171</v>
      </c>
    </row>
    <row r="7" spans="1:8" ht="12" customHeight="1" x14ac:dyDescent="0.15">
      <c r="A7" s="5" t="s">
        <v>11</v>
      </c>
      <c r="B7" s="5" t="s">
        <v>12</v>
      </c>
      <c r="C7" s="6">
        <v>65078</v>
      </c>
      <c r="D7" s="6">
        <v>42385</v>
      </c>
      <c r="E7" s="6">
        <v>32208.82</v>
      </c>
      <c r="F7" s="9">
        <f>E7*12/9</f>
        <v>42945.093333333331</v>
      </c>
      <c r="G7" s="33">
        <f>3115.16*5</f>
        <v>15575.8</v>
      </c>
      <c r="H7" t="s">
        <v>170</v>
      </c>
    </row>
    <row r="8" spans="1:8" ht="12" customHeight="1" x14ac:dyDescent="0.15">
      <c r="A8" s="5" t="s">
        <v>13</v>
      </c>
      <c r="B8" s="5" t="s">
        <v>14</v>
      </c>
      <c r="C8" s="6">
        <v>2200</v>
      </c>
      <c r="D8" s="6">
        <v>2000</v>
      </c>
      <c r="E8" s="6">
        <v>2000</v>
      </c>
      <c r="F8" s="14">
        <v>2000</v>
      </c>
      <c r="G8" s="33">
        <v>2000</v>
      </c>
    </row>
    <row r="9" spans="1:8" ht="12" customHeight="1" x14ac:dyDescent="0.15">
      <c r="A9" s="5" t="s">
        <v>15</v>
      </c>
      <c r="B9" s="5" t="s">
        <v>16</v>
      </c>
      <c r="C9" s="6">
        <v>5400</v>
      </c>
      <c r="D9" s="6">
        <v>0</v>
      </c>
      <c r="E9" s="6">
        <v>-2500</v>
      </c>
      <c r="F9" s="9">
        <f t="shared" ref="F9:F16" si="0">E9*12/9</f>
        <v>-3333.3333333333335</v>
      </c>
      <c r="G9" s="33">
        <v>4000</v>
      </c>
    </row>
    <row r="10" spans="1:8" ht="12" customHeight="1" x14ac:dyDescent="0.15">
      <c r="A10" s="5" t="s">
        <v>17</v>
      </c>
      <c r="B10" s="5" t="s">
        <v>18</v>
      </c>
      <c r="C10" s="6">
        <v>10050</v>
      </c>
      <c r="D10" s="6">
        <v>6000</v>
      </c>
      <c r="E10" s="6">
        <v>5400</v>
      </c>
      <c r="F10" s="9">
        <f t="shared" si="0"/>
        <v>7200</v>
      </c>
      <c r="G10" s="33">
        <v>0</v>
      </c>
    </row>
    <row r="11" spans="1:8" ht="12" customHeight="1" x14ac:dyDescent="0.15">
      <c r="A11" s="5" t="s">
        <v>21</v>
      </c>
      <c r="B11" s="5" t="s">
        <v>22</v>
      </c>
      <c r="C11" s="6">
        <v>9000</v>
      </c>
      <c r="D11" s="6">
        <v>9000</v>
      </c>
      <c r="E11" s="6">
        <v>7221</v>
      </c>
      <c r="F11" s="9">
        <f t="shared" si="0"/>
        <v>9628</v>
      </c>
      <c r="G11" s="33">
        <v>8000</v>
      </c>
    </row>
    <row r="12" spans="1:8" ht="12" customHeight="1" x14ac:dyDescent="0.15">
      <c r="A12" s="5" t="s">
        <v>23</v>
      </c>
      <c r="B12" s="5" t="s">
        <v>24</v>
      </c>
      <c r="C12" s="6">
        <v>288</v>
      </c>
      <c r="D12" s="6">
        <v>288</v>
      </c>
      <c r="E12" s="6">
        <v>0</v>
      </c>
      <c r="F12" s="9">
        <f t="shared" si="0"/>
        <v>0</v>
      </c>
      <c r="G12" s="33">
        <v>288</v>
      </c>
    </row>
    <row r="13" spans="1:8" ht="12" customHeight="1" x14ac:dyDescent="0.15">
      <c r="A13" s="5" t="s">
        <v>25</v>
      </c>
      <c r="B13" s="5" t="s">
        <v>26</v>
      </c>
      <c r="C13" s="6">
        <v>6462</v>
      </c>
      <c r="D13" s="6">
        <v>6462</v>
      </c>
      <c r="E13" s="6">
        <v>4846.2299999999996</v>
      </c>
      <c r="F13" s="9">
        <f t="shared" si="0"/>
        <v>6461.6399999999994</v>
      </c>
      <c r="G13" s="33">
        <v>6462</v>
      </c>
      <c r="H13" t="s">
        <v>171</v>
      </c>
    </row>
    <row r="14" spans="1:8" ht="12" customHeight="1" x14ac:dyDescent="0.15">
      <c r="A14" s="5" t="s">
        <v>27</v>
      </c>
      <c r="B14" s="5" t="s">
        <v>28</v>
      </c>
      <c r="C14" s="6">
        <v>466</v>
      </c>
      <c r="D14" s="6">
        <v>466</v>
      </c>
      <c r="E14" s="6">
        <v>349.38</v>
      </c>
      <c r="F14" s="9">
        <f t="shared" si="0"/>
        <v>465.83999999999992</v>
      </c>
      <c r="G14" s="33">
        <v>466</v>
      </c>
      <c r="H14" t="s">
        <v>171</v>
      </c>
    </row>
    <row r="15" spans="1:8" ht="12" customHeight="1" x14ac:dyDescent="0.15">
      <c r="A15" s="5" t="s">
        <v>29</v>
      </c>
      <c r="B15" s="5" t="s">
        <v>30</v>
      </c>
      <c r="C15" s="6">
        <v>-6462</v>
      </c>
      <c r="D15" s="6">
        <v>-6462</v>
      </c>
      <c r="E15" s="6">
        <v>-4846.2299999999996</v>
      </c>
      <c r="F15" s="9">
        <f t="shared" si="0"/>
        <v>-6461.6399999999994</v>
      </c>
      <c r="G15" s="33">
        <v>-6462</v>
      </c>
      <c r="H15" t="s">
        <v>171</v>
      </c>
    </row>
    <row r="16" spans="1:8" ht="12" customHeight="1" x14ac:dyDescent="0.15">
      <c r="A16" s="5" t="s">
        <v>31</v>
      </c>
      <c r="B16" s="5" t="s">
        <v>32</v>
      </c>
      <c r="C16" s="12">
        <v>-466</v>
      </c>
      <c r="D16" s="12">
        <v>-466</v>
      </c>
      <c r="E16" s="12">
        <v>-349.38</v>
      </c>
      <c r="F16" s="13">
        <f t="shared" si="0"/>
        <v>-465.83999999999992</v>
      </c>
      <c r="G16" s="34">
        <v>-466</v>
      </c>
      <c r="H16" t="s">
        <v>171</v>
      </c>
    </row>
    <row r="17" spans="1:7" ht="12" customHeight="1" x14ac:dyDescent="0.15">
      <c r="A17" s="5" t="s">
        <v>0</v>
      </c>
      <c r="B17" s="5" t="s">
        <v>0</v>
      </c>
      <c r="C17" s="5" t="s">
        <v>0</v>
      </c>
      <c r="D17" s="5" t="s">
        <v>0</v>
      </c>
      <c r="E17" s="5" t="s">
        <v>0</v>
      </c>
      <c r="F17" s="9"/>
      <c r="G17" s="32" t="s">
        <v>0</v>
      </c>
    </row>
    <row r="18" spans="1:7" ht="12" customHeight="1" x14ac:dyDescent="0.15">
      <c r="A18" s="5" t="s">
        <v>0</v>
      </c>
      <c r="B18" s="5" t="s">
        <v>33</v>
      </c>
      <c r="C18" s="6">
        <f>SUM(C5:C17)</f>
        <v>603687</v>
      </c>
      <c r="D18" s="6">
        <f>SUM(D5:D17)</f>
        <v>571344</v>
      </c>
      <c r="E18" s="6">
        <f>SUM(E5:E17)</f>
        <v>428082.8</v>
      </c>
      <c r="F18" s="6">
        <f>SUM(F5:F17)</f>
        <v>570110.39999999991</v>
      </c>
      <c r="G18" s="33">
        <f>SUM(G5:G17)</f>
        <v>541534.80000000005</v>
      </c>
    </row>
    <row r="19" spans="1:7" ht="12" customHeight="1" x14ac:dyDescent="0.15">
      <c r="A19" s="5" t="s">
        <v>0</v>
      </c>
      <c r="B19" s="5" t="s">
        <v>0</v>
      </c>
      <c r="C19" s="5" t="s">
        <v>0</v>
      </c>
      <c r="D19" s="5" t="s">
        <v>0</v>
      </c>
      <c r="E19" s="5" t="s">
        <v>0</v>
      </c>
      <c r="F19" s="9"/>
      <c r="G19" s="32" t="s">
        <v>0</v>
      </c>
    </row>
    <row r="20" spans="1:7" ht="12" customHeight="1" x14ac:dyDescent="0.15">
      <c r="A20" s="5" t="s">
        <v>0</v>
      </c>
      <c r="B20" s="5" t="s">
        <v>34</v>
      </c>
      <c r="C20" s="5" t="s">
        <v>0</v>
      </c>
      <c r="D20" s="5" t="s">
        <v>0</v>
      </c>
      <c r="E20" s="5" t="s">
        <v>0</v>
      </c>
      <c r="F20" s="9"/>
      <c r="G20" s="32" t="s">
        <v>0</v>
      </c>
    </row>
    <row r="21" spans="1:7" ht="12" customHeight="1" x14ac:dyDescent="0.15">
      <c r="A21" s="5" t="s">
        <v>0</v>
      </c>
      <c r="B21" s="5" t="s">
        <v>35</v>
      </c>
      <c r="C21" s="5" t="s">
        <v>0</v>
      </c>
      <c r="D21" s="5" t="s">
        <v>0</v>
      </c>
      <c r="E21" s="5" t="s">
        <v>0</v>
      </c>
      <c r="F21" s="9"/>
      <c r="G21" s="32" t="s">
        <v>0</v>
      </c>
    </row>
    <row r="22" spans="1:7" ht="12" customHeight="1" x14ac:dyDescent="0.15">
      <c r="A22" s="5" t="s">
        <v>36</v>
      </c>
      <c r="B22" s="5" t="s">
        <v>37</v>
      </c>
      <c r="C22" s="6">
        <v>33354</v>
      </c>
      <c r="D22" s="6">
        <v>34021</v>
      </c>
      <c r="E22" s="6">
        <v>25515</v>
      </c>
      <c r="F22" s="9">
        <f>E22*12/9</f>
        <v>34020</v>
      </c>
      <c r="G22" s="33">
        <v>34531</v>
      </c>
    </row>
    <row r="23" spans="1:7" ht="12" customHeight="1" x14ac:dyDescent="0.15">
      <c r="A23" s="5" t="s">
        <v>38</v>
      </c>
      <c r="B23" s="5" t="s">
        <v>39</v>
      </c>
      <c r="C23" s="6">
        <v>2095</v>
      </c>
      <c r="D23" s="6">
        <v>1000</v>
      </c>
      <c r="E23" s="6">
        <v>500</v>
      </c>
      <c r="F23" s="9">
        <f>E23*12/9</f>
        <v>666.66666666666663</v>
      </c>
      <c r="G23" s="33">
        <v>6000</v>
      </c>
    </row>
    <row r="24" spans="1:7" ht="12" customHeight="1" x14ac:dyDescent="0.15">
      <c r="A24" s="5" t="s">
        <v>40</v>
      </c>
      <c r="B24" s="5" t="s">
        <v>41</v>
      </c>
      <c r="C24" s="6">
        <v>718</v>
      </c>
      <c r="D24" s="6">
        <v>10000</v>
      </c>
      <c r="E24" s="6">
        <v>6330.21</v>
      </c>
      <c r="F24" s="9">
        <f>E24*12/9</f>
        <v>8440.2800000000007</v>
      </c>
      <c r="G24" s="33">
        <v>7500</v>
      </c>
    </row>
    <row r="25" spans="1:7" ht="12" customHeight="1" x14ac:dyDescent="0.15">
      <c r="A25" s="5" t="s">
        <v>42</v>
      </c>
      <c r="B25" s="5" t="s">
        <v>43</v>
      </c>
      <c r="C25" s="6">
        <v>275</v>
      </c>
      <c r="D25" s="6">
        <v>300</v>
      </c>
      <c r="E25" s="6">
        <v>300</v>
      </c>
      <c r="F25" s="14">
        <v>300</v>
      </c>
      <c r="G25" s="33">
        <v>300</v>
      </c>
    </row>
    <row r="26" spans="1:7" ht="12" customHeight="1" x14ac:dyDescent="0.15">
      <c r="A26" s="5" t="s">
        <v>44</v>
      </c>
      <c r="B26" s="5" t="s">
        <v>45</v>
      </c>
      <c r="C26" s="6">
        <v>1862</v>
      </c>
      <c r="D26" s="6">
        <v>2000</v>
      </c>
      <c r="E26" s="6">
        <v>1038.3499999999999</v>
      </c>
      <c r="F26" s="9">
        <f>E26*12/9</f>
        <v>1384.4666666666665</v>
      </c>
      <c r="G26" s="33">
        <v>2000</v>
      </c>
    </row>
    <row r="27" spans="1:7" ht="12" customHeight="1" x14ac:dyDescent="0.15">
      <c r="A27" s="5" t="s">
        <v>46</v>
      </c>
      <c r="B27" s="5" t="s">
        <v>47</v>
      </c>
      <c r="C27" s="6">
        <v>680</v>
      </c>
      <c r="D27" s="6">
        <v>2000</v>
      </c>
      <c r="E27" s="6">
        <v>0</v>
      </c>
      <c r="F27" s="9">
        <f>E27*12/9</f>
        <v>0</v>
      </c>
      <c r="G27" s="33">
        <v>2500</v>
      </c>
    </row>
    <row r="28" spans="1:7" ht="12" customHeight="1" x14ac:dyDescent="0.15">
      <c r="A28" s="5" t="s">
        <v>48</v>
      </c>
      <c r="B28" s="5" t="s">
        <v>49</v>
      </c>
      <c r="C28" s="6">
        <v>876</v>
      </c>
      <c r="D28" s="6">
        <v>876</v>
      </c>
      <c r="E28" s="6">
        <v>727</v>
      </c>
      <c r="F28" s="9">
        <f>E28*12/9</f>
        <v>969.33333333333337</v>
      </c>
      <c r="G28" s="33">
        <v>1500</v>
      </c>
    </row>
    <row r="29" spans="1:7" ht="12" customHeight="1" x14ac:dyDescent="0.15">
      <c r="A29" s="5" t="s">
        <v>50</v>
      </c>
      <c r="B29" s="5" t="s">
        <v>51</v>
      </c>
      <c r="C29" s="6">
        <v>276</v>
      </c>
      <c r="D29" s="6">
        <v>300</v>
      </c>
      <c r="E29" s="6">
        <v>224</v>
      </c>
      <c r="F29" s="14">
        <f>+E29+4*5</f>
        <v>244</v>
      </c>
      <c r="G29" s="33">
        <v>260</v>
      </c>
    </row>
    <row r="30" spans="1:7" ht="12" customHeight="1" x14ac:dyDescent="0.15">
      <c r="A30" s="5" t="s">
        <v>52</v>
      </c>
      <c r="B30" s="5" t="s">
        <v>53</v>
      </c>
      <c r="C30" s="6">
        <v>1068</v>
      </c>
      <c r="D30" s="6">
        <v>600</v>
      </c>
      <c r="E30" s="6">
        <v>134</v>
      </c>
      <c r="F30" s="9">
        <f>E30*12/9</f>
        <v>178.66666666666666</v>
      </c>
      <c r="G30" s="33">
        <v>600</v>
      </c>
    </row>
    <row r="31" spans="1:7" ht="12" customHeight="1" x14ac:dyDescent="0.15">
      <c r="A31" s="5" t="s">
        <v>54</v>
      </c>
      <c r="B31" s="5" t="s">
        <v>55</v>
      </c>
      <c r="C31" s="6">
        <v>0</v>
      </c>
      <c r="D31" s="6">
        <v>2619</v>
      </c>
      <c r="E31" s="6">
        <v>641</v>
      </c>
      <c r="F31" s="14">
        <v>641</v>
      </c>
      <c r="G31" s="33">
        <v>0</v>
      </c>
    </row>
    <row r="32" spans="1:7" ht="12" customHeight="1" x14ac:dyDescent="0.15">
      <c r="A32" s="5" t="s">
        <v>56</v>
      </c>
      <c r="B32" s="5" t="s">
        <v>57</v>
      </c>
      <c r="C32" s="6">
        <v>0</v>
      </c>
      <c r="D32" s="6">
        <v>49759</v>
      </c>
      <c r="E32" s="6">
        <v>0</v>
      </c>
      <c r="F32" s="9">
        <f>E32*12/9</f>
        <v>0</v>
      </c>
      <c r="G32" s="33">
        <v>0</v>
      </c>
    </row>
    <row r="33" spans="1:8" ht="12" customHeight="1" x14ac:dyDescent="0.15">
      <c r="A33" s="5" t="s">
        <v>58</v>
      </c>
      <c r="B33" s="5" t="s">
        <v>59</v>
      </c>
      <c r="C33" s="6">
        <v>3</v>
      </c>
      <c r="D33" s="6">
        <v>50</v>
      </c>
      <c r="E33" s="6">
        <v>0</v>
      </c>
      <c r="F33" s="9">
        <f>E33*12/9</f>
        <v>0</v>
      </c>
      <c r="G33" s="33">
        <v>0</v>
      </c>
    </row>
    <row r="34" spans="1:8" ht="12" customHeight="1" x14ac:dyDescent="0.15">
      <c r="A34" s="5" t="s">
        <v>60</v>
      </c>
      <c r="B34" s="5" t="s">
        <v>61</v>
      </c>
      <c r="C34" s="6">
        <v>1076</v>
      </c>
      <c r="D34" s="6">
        <v>900</v>
      </c>
      <c r="E34" s="6">
        <v>940</v>
      </c>
      <c r="F34" s="9">
        <f>E34*12/9</f>
        <v>1253.3333333333333</v>
      </c>
      <c r="G34" s="33">
        <v>1200</v>
      </c>
    </row>
    <row r="35" spans="1:8" ht="12" customHeight="1" x14ac:dyDescent="0.15">
      <c r="A35" s="5" t="s">
        <v>62</v>
      </c>
      <c r="B35" s="5" t="s">
        <v>63</v>
      </c>
      <c r="C35" s="6">
        <v>1100</v>
      </c>
      <c r="D35" s="6">
        <v>1000</v>
      </c>
      <c r="E35" s="6">
        <v>1000</v>
      </c>
      <c r="F35" s="14">
        <v>1000</v>
      </c>
      <c r="G35" s="33">
        <v>1000</v>
      </c>
      <c r="H35" t="s">
        <v>169</v>
      </c>
    </row>
    <row r="36" spans="1:8" ht="12" customHeight="1" x14ac:dyDescent="0.15">
      <c r="A36" s="5" t="s">
        <v>64</v>
      </c>
      <c r="B36" s="5" t="s">
        <v>65</v>
      </c>
      <c r="C36" s="6">
        <v>10</v>
      </c>
      <c r="D36" s="6">
        <v>216</v>
      </c>
      <c r="E36" s="6">
        <v>196</v>
      </c>
      <c r="F36" s="14">
        <v>196</v>
      </c>
      <c r="G36" s="33">
        <v>216</v>
      </c>
    </row>
    <row r="37" spans="1:8" ht="12" customHeight="1" x14ac:dyDescent="0.15">
      <c r="A37" s="5" t="s">
        <v>66</v>
      </c>
      <c r="B37" s="5" t="s">
        <v>67</v>
      </c>
      <c r="C37" s="6">
        <v>29707</v>
      </c>
      <c r="D37" s="6">
        <v>27998</v>
      </c>
      <c r="E37" s="6">
        <v>14901</v>
      </c>
      <c r="F37" s="9">
        <f>E37*12/9</f>
        <v>19868</v>
      </c>
      <c r="G37" s="33">
        <v>30000</v>
      </c>
    </row>
    <row r="38" spans="1:8" ht="12" customHeight="1" x14ac:dyDescent="0.15">
      <c r="A38" s="5" t="s">
        <v>68</v>
      </c>
      <c r="B38" s="5" t="s">
        <v>69</v>
      </c>
      <c r="C38" s="12">
        <v>569</v>
      </c>
      <c r="D38" s="12">
        <v>500</v>
      </c>
      <c r="E38" s="12">
        <v>0</v>
      </c>
      <c r="F38" s="13">
        <f>E38*12/9</f>
        <v>0</v>
      </c>
      <c r="G38" s="34">
        <v>1000</v>
      </c>
    </row>
    <row r="39" spans="1:8" ht="12" customHeight="1" x14ac:dyDescent="0.15">
      <c r="A39" s="5"/>
      <c r="B39" s="5"/>
      <c r="C39" s="5"/>
      <c r="D39" s="5"/>
      <c r="E39" s="5"/>
      <c r="F39" s="9"/>
      <c r="G39" s="32"/>
    </row>
    <row r="40" spans="1:8" ht="12" customHeight="1" x14ac:dyDescent="0.15">
      <c r="A40" s="5" t="s">
        <v>0</v>
      </c>
      <c r="B40" s="5" t="s">
        <v>70</v>
      </c>
      <c r="C40" s="6">
        <f>SUM(C22:C39)</f>
        <v>73669</v>
      </c>
      <c r="D40" s="6">
        <f t="shared" ref="D40:G40" si="1">SUM(D22:D39)</f>
        <v>134139</v>
      </c>
      <c r="E40" s="6">
        <f t="shared" si="1"/>
        <v>52446.559999999998</v>
      </c>
      <c r="F40" s="6">
        <f t="shared" si="1"/>
        <v>69161.746666666673</v>
      </c>
      <c r="G40" s="33">
        <f t="shared" si="1"/>
        <v>88607</v>
      </c>
    </row>
    <row r="41" spans="1:8" ht="12" customHeight="1" x14ac:dyDescent="0.15">
      <c r="A41" s="5" t="s">
        <v>0</v>
      </c>
      <c r="B41" s="5" t="s">
        <v>0</v>
      </c>
      <c r="C41" s="5" t="s">
        <v>0</v>
      </c>
      <c r="D41" s="5" t="s">
        <v>0</v>
      </c>
      <c r="E41" s="5" t="s">
        <v>0</v>
      </c>
      <c r="F41" s="9"/>
      <c r="G41" s="32" t="s">
        <v>0</v>
      </c>
    </row>
    <row r="42" spans="1:8" ht="12" customHeight="1" x14ac:dyDescent="0.15">
      <c r="A42" s="5" t="s">
        <v>0</v>
      </c>
      <c r="B42" s="5" t="s">
        <v>71</v>
      </c>
      <c r="C42" s="5" t="s">
        <v>0</v>
      </c>
      <c r="D42" s="5" t="s">
        <v>0</v>
      </c>
      <c r="E42" s="5" t="s">
        <v>0</v>
      </c>
      <c r="F42" s="9"/>
      <c r="G42" s="32" t="s">
        <v>0</v>
      </c>
    </row>
    <row r="43" spans="1:8" ht="12" customHeight="1" x14ac:dyDescent="0.15">
      <c r="A43" s="5" t="s">
        <v>72</v>
      </c>
      <c r="B43" s="5" t="s">
        <v>73</v>
      </c>
      <c r="C43" s="6">
        <v>3723</v>
      </c>
      <c r="D43" s="6">
        <v>5600</v>
      </c>
      <c r="E43" s="6">
        <v>5141.43</v>
      </c>
      <c r="F43" s="9">
        <f>E43*12/9</f>
        <v>6855.2400000000007</v>
      </c>
      <c r="G43" s="33">
        <v>5600</v>
      </c>
    </row>
    <row r="44" spans="1:8" ht="12" customHeight="1" x14ac:dyDescent="0.15">
      <c r="A44" s="5" t="s">
        <v>74</v>
      </c>
      <c r="B44" s="5" t="s">
        <v>75</v>
      </c>
      <c r="C44" s="6">
        <v>49642</v>
      </c>
      <c r="D44" s="6">
        <v>50363</v>
      </c>
      <c r="E44" s="6">
        <v>37770.660000000003</v>
      </c>
      <c r="F44" s="9">
        <f>E44*12/9</f>
        <v>50360.880000000005</v>
      </c>
      <c r="G44" s="33">
        <v>51620</v>
      </c>
    </row>
    <row r="45" spans="1:8" ht="12" customHeight="1" x14ac:dyDescent="0.15">
      <c r="A45" s="5" t="s">
        <v>76</v>
      </c>
      <c r="B45" s="5" t="s">
        <v>77</v>
      </c>
      <c r="C45" s="6">
        <v>3908</v>
      </c>
      <c r="D45" s="6">
        <v>3891</v>
      </c>
      <c r="E45" s="6">
        <v>2991.36</v>
      </c>
      <c r="F45" s="9">
        <f>E45*12/9</f>
        <v>3988.48</v>
      </c>
      <c r="G45" s="33">
        <v>4090</v>
      </c>
    </row>
    <row r="46" spans="1:8" ht="12" customHeight="1" x14ac:dyDescent="0.15">
      <c r="A46" s="5" t="s">
        <v>78</v>
      </c>
      <c r="B46" s="5" t="s">
        <v>79</v>
      </c>
      <c r="C46" s="6">
        <v>9789</v>
      </c>
      <c r="D46" s="6">
        <v>10073</v>
      </c>
      <c r="E46" s="6">
        <v>10073</v>
      </c>
      <c r="F46" s="9">
        <v>10073</v>
      </c>
      <c r="G46" s="33">
        <v>10375</v>
      </c>
    </row>
    <row r="47" spans="1:8" ht="12" customHeight="1" x14ac:dyDescent="0.15">
      <c r="A47" s="5" t="s">
        <v>80</v>
      </c>
      <c r="B47" s="5" t="s">
        <v>81</v>
      </c>
      <c r="C47" s="6">
        <v>1084</v>
      </c>
      <c r="D47" s="6">
        <v>1116</v>
      </c>
      <c r="E47" s="6">
        <v>855.2</v>
      </c>
      <c r="F47" s="9">
        <f t="shared" ref="F47:F70" si="2">E47*12/9</f>
        <v>1140.2666666666669</v>
      </c>
      <c r="G47" s="33">
        <v>1155</v>
      </c>
    </row>
    <row r="48" spans="1:8" ht="12" customHeight="1" x14ac:dyDescent="0.15">
      <c r="A48" s="5" t="s">
        <v>82</v>
      </c>
      <c r="B48" s="5" t="s">
        <v>83</v>
      </c>
      <c r="C48" s="6">
        <v>6285</v>
      </c>
      <c r="D48" s="6">
        <v>7000</v>
      </c>
      <c r="E48" s="6">
        <v>3172</v>
      </c>
      <c r="F48" s="9">
        <f t="shared" si="2"/>
        <v>4229.333333333333</v>
      </c>
      <c r="G48" s="33">
        <v>7000</v>
      </c>
    </row>
    <row r="49" spans="1:7" ht="12" customHeight="1" x14ac:dyDescent="0.15">
      <c r="A49" s="5" t="s">
        <v>84</v>
      </c>
      <c r="B49" s="5" t="s">
        <v>85</v>
      </c>
      <c r="C49" s="6">
        <v>0</v>
      </c>
      <c r="D49" s="6">
        <v>60</v>
      </c>
      <c r="E49" s="6">
        <v>0</v>
      </c>
      <c r="F49" s="9">
        <f t="shared" si="2"/>
        <v>0</v>
      </c>
      <c r="G49" s="33">
        <v>300</v>
      </c>
    </row>
    <row r="50" spans="1:7" ht="12" customHeight="1" x14ac:dyDescent="0.15">
      <c r="A50" s="5" t="s">
        <v>86</v>
      </c>
      <c r="B50" s="5" t="s">
        <v>87</v>
      </c>
      <c r="C50" s="6">
        <v>8564</v>
      </c>
      <c r="D50" s="6">
        <v>8800</v>
      </c>
      <c r="E50" s="6">
        <v>7048</v>
      </c>
      <c r="F50" s="9">
        <f t="shared" si="2"/>
        <v>9397.3333333333339</v>
      </c>
      <c r="G50" s="33">
        <v>9700</v>
      </c>
    </row>
    <row r="51" spans="1:7" ht="12" customHeight="1" x14ac:dyDescent="0.15">
      <c r="A51" s="5" t="s">
        <v>88</v>
      </c>
      <c r="B51" s="5" t="s">
        <v>89</v>
      </c>
      <c r="C51" s="6">
        <v>3780</v>
      </c>
      <c r="D51" s="6">
        <v>3800</v>
      </c>
      <c r="E51" s="6">
        <v>4050</v>
      </c>
      <c r="F51" s="9">
        <f t="shared" si="2"/>
        <v>5400</v>
      </c>
      <c r="G51" s="33">
        <v>4500</v>
      </c>
    </row>
    <row r="52" spans="1:7" ht="12" customHeight="1" x14ac:dyDescent="0.15">
      <c r="A52" s="5" t="s">
        <v>90</v>
      </c>
      <c r="B52" s="5" t="s">
        <v>91</v>
      </c>
      <c r="C52" s="6">
        <v>960</v>
      </c>
      <c r="D52" s="6">
        <v>2000</v>
      </c>
      <c r="E52" s="6">
        <v>1300</v>
      </c>
      <c r="F52" s="9">
        <f t="shared" si="2"/>
        <v>1733.3333333333333</v>
      </c>
      <c r="G52" s="33">
        <v>2050</v>
      </c>
    </row>
    <row r="53" spans="1:7" ht="12" customHeight="1" x14ac:dyDescent="0.15">
      <c r="A53" s="5" t="s">
        <v>92</v>
      </c>
      <c r="B53" s="5" t="s">
        <v>93</v>
      </c>
      <c r="C53" s="6">
        <v>1320</v>
      </c>
      <c r="D53" s="6">
        <v>1430</v>
      </c>
      <c r="E53" s="6">
        <v>990</v>
      </c>
      <c r="F53" s="9">
        <f t="shared" si="2"/>
        <v>1320</v>
      </c>
      <c r="G53" s="33">
        <v>1466</v>
      </c>
    </row>
    <row r="54" spans="1:7" ht="12" customHeight="1" x14ac:dyDescent="0.15">
      <c r="A54" s="5" t="s">
        <v>94</v>
      </c>
      <c r="B54" s="5" t="s">
        <v>95</v>
      </c>
      <c r="C54" s="6">
        <v>0</v>
      </c>
      <c r="D54" s="6">
        <v>5000</v>
      </c>
      <c r="E54" s="6">
        <v>1005</v>
      </c>
      <c r="F54" s="9">
        <f t="shared" si="2"/>
        <v>1340</v>
      </c>
      <c r="G54" s="33">
        <v>5000</v>
      </c>
    </row>
    <row r="55" spans="1:7" ht="12" customHeight="1" x14ac:dyDescent="0.15">
      <c r="A55" s="5" t="s">
        <v>96</v>
      </c>
      <c r="B55" s="5" t="s">
        <v>97</v>
      </c>
      <c r="C55" s="6">
        <v>95</v>
      </c>
      <c r="D55" s="6">
        <v>400</v>
      </c>
      <c r="E55" s="6">
        <v>1354</v>
      </c>
      <c r="F55" s="9">
        <f t="shared" si="2"/>
        <v>1805.3333333333333</v>
      </c>
      <c r="G55" s="33">
        <v>1500</v>
      </c>
    </row>
    <row r="56" spans="1:7" ht="12" customHeight="1" x14ac:dyDescent="0.15">
      <c r="A56" s="5" t="s">
        <v>98</v>
      </c>
      <c r="B56" s="5" t="s">
        <v>99</v>
      </c>
      <c r="C56" s="6">
        <v>2930</v>
      </c>
      <c r="D56" s="6">
        <v>2000</v>
      </c>
      <c r="E56" s="6">
        <v>775</v>
      </c>
      <c r="F56" s="9">
        <f t="shared" si="2"/>
        <v>1033.3333333333333</v>
      </c>
      <c r="G56" s="33">
        <v>4000</v>
      </c>
    </row>
    <row r="57" spans="1:7" ht="12" customHeight="1" x14ac:dyDescent="0.15">
      <c r="A57" s="5" t="s">
        <v>100</v>
      </c>
      <c r="B57" s="5" t="s">
        <v>101</v>
      </c>
      <c r="C57" s="6">
        <v>710</v>
      </c>
      <c r="D57" s="6">
        <v>750</v>
      </c>
      <c r="E57" s="6">
        <v>768</v>
      </c>
      <c r="F57" s="9">
        <f t="shared" si="2"/>
        <v>1024</v>
      </c>
      <c r="G57" s="33">
        <v>1600</v>
      </c>
    </row>
    <row r="58" spans="1:7" ht="12" customHeight="1" x14ac:dyDescent="0.15">
      <c r="A58" s="5" t="s">
        <v>102</v>
      </c>
      <c r="B58" s="5" t="s">
        <v>22</v>
      </c>
      <c r="C58" s="6">
        <v>3111</v>
      </c>
      <c r="D58" s="6">
        <v>3100</v>
      </c>
      <c r="E58" s="6">
        <v>2380.5</v>
      </c>
      <c r="F58" s="9">
        <f t="shared" si="2"/>
        <v>3174</v>
      </c>
      <c r="G58" s="33">
        <v>3100</v>
      </c>
    </row>
    <row r="59" spans="1:7" ht="12" customHeight="1" x14ac:dyDescent="0.15">
      <c r="A59" s="5" t="s">
        <v>103</v>
      </c>
      <c r="B59" s="5" t="s">
        <v>104</v>
      </c>
      <c r="C59" s="6">
        <v>1367</v>
      </c>
      <c r="D59" s="6">
        <v>1000</v>
      </c>
      <c r="E59" s="6">
        <v>3217</v>
      </c>
      <c r="F59" s="9">
        <f t="shared" si="2"/>
        <v>4289.333333333333</v>
      </c>
      <c r="G59" s="33">
        <v>1000</v>
      </c>
    </row>
    <row r="60" spans="1:7" ht="12" customHeight="1" x14ac:dyDescent="0.15">
      <c r="A60" s="5" t="s">
        <v>105</v>
      </c>
      <c r="B60" s="5" t="s">
        <v>106</v>
      </c>
      <c r="C60" s="6">
        <v>1600</v>
      </c>
      <c r="D60" s="6">
        <v>0</v>
      </c>
      <c r="E60" s="6">
        <v>0</v>
      </c>
      <c r="F60" s="9">
        <f t="shared" si="2"/>
        <v>0</v>
      </c>
      <c r="G60" s="33">
        <v>1600</v>
      </c>
    </row>
    <row r="61" spans="1:7" ht="12" customHeight="1" x14ac:dyDescent="0.15">
      <c r="A61" s="5" t="s">
        <v>107</v>
      </c>
      <c r="B61" s="5" t="s">
        <v>108</v>
      </c>
      <c r="C61" s="6">
        <v>13621</v>
      </c>
      <c r="D61" s="6">
        <v>10000</v>
      </c>
      <c r="E61" s="6">
        <v>1085</v>
      </c>
      <c r="F61" s="9">
        <f t="shared" si="2"/>
        <v>1446.6666666666667</v>
      </c>
      <c r="G61" s="33">
        <v>2000</v>
      </c>
    </row>
    <row r="62" spans="1:7" ht="12" customHeight="1" x14ac:dyDescent="0.15">
      <c r="A62" s="5" t="s">
        <v>109</v>
      </c>
      <c r="B62" s="5" t="s">
        <v>110</v>
      </c>
      <c r="C62" s="6">
        <v>7800</v>
      </c>
      <c r="D62" s="6">
        <v>8000</v>
      </c>
      <c r="E62" s="6">
        <v>5850</v>
      </c>
      <c r="F62" s="9">
        <f t="shared" si="2"/>
        <v>7800</v>
      </c>
      <c r="G62" s="33">
        <v>8000</v>
      </c>
    </row>
    <row r="63" spans="1:7" ht="12" customHeight="1" x14ac:dyDescent="0.15">
      <c r="A63" s="5" t="s">
        <v>111</v>
      </c>
      <c r="B63" s="5" t="s">
        <v>112</v>
      </c>
      <c r="C63" s="6">
        <v>1320</v>
      </c>
      <c r="D63" s="6">
        <v>1000</v>
      </c>
      <c r="E63" s="6">
        <v>0</v>
      </c>
      <c r="F63" s="9">
        <f t="shared" si="2"/>
        <v>0</v>
      </c>
      <c r="G63" s="33">
        <v>0</v>
      </c>
    </row>
    <row r="64" spans="1:7" ht="12" customHeight="1" x14ac:dyDescent="0.15">
      <c r="A64" s="5" t="s">
        <v>113</v>
      </c>
      <c r="B64" s="5" t="s">
        <v>114</v>
      </c>
      <c r="C64" s="6">
        <v>0</v>
      </c>
      <c r="D64" s="6">
        <v>1000</v>
      </c>
      <c r="E64" s="6">
        <v>0</v>
      </c>
      <c r="F64" s="9">
        <f t="shared" si="2"/>
        <v>0</v>
      </c>
      <c r="G64" s="33">
        <v>1000</v>
      </c>
    </row>
    <row r="65" spans="1:7" ht="12" customHeight="1" x14ac:dyDescent="0.15">
      <c r="A65" s="5" t="s">
        <v>115</v>
      </c>
      <c r="B65" s="5" t="s">
        <v>116</v>
      </c>
      <c r="C65" s="6">
        <v>1797</v>
      </c>
      <c r="D65" s="6">
        <v>2000</v>
      </c>
      <c r="E65" s="6">
        <v>4059</v>
      </c>
      <c r="F65" s="9">
        <f t="shared" si="2"/>
        <v>5412</v>
      </c>
      <c r="G65" s="33">
        <v>3000</v>
      </c>
    </row>
    <row r="66" spans="1:7" ht="12" customHeight="1" x14ac:dyDescent="0.15">
      <c r="A66" s="5" t="s">
        <v>117</v>
      </c>
      <c r="B66" s="5" t="s">
        <v>118</v>
      </c>
      <c r="C66" s="6">
        <v>5831</v>
      </c>
      <c r="D66" s="6">
        <v>7000</v>
      </c>
      <c r="E66" s="6">
        <v>5594</v>
      </c>
      <c r="F66" s="9">
        <f t="shared" si="2"/>
        <v>7458.666666666667</v>
      </c>
      <c r="G66" s="33">
        <v>7000</v>
      </c>
    </row>
    <row r="67" spans="1:7" ht="12" customHeight="1" x14ac:dyDescent="0.15">
      <c r="A67" s="5" t="s">
        <v>119</v>
      </c>
      <c r="B67" s="5" t="s">
        <v>120</v>
      </c>
      <c r="C67" s="6">
        <v>0</v>
      </c>
      <c r="D67" s="6">
        <v>500</v>
      </c>
      <c r="E67" s="6">
        <v>1070</v>
      </c>
      <c r="F67" s="9">
        <f t="shared" si="2"/>
        <v>1426.6666666666667</v>
      </c>
      <c r="G67" s="33">
        <v>500</v>
      </c>
    </row>
    <row r="68" spans="1:7" ht="12" customHeight="1" x14ac:dyDescent="0.15">
      <c r="A68" s="5" t="s">
        <v>121</v>
      </c>
      <c r="B68" s="5" t="s">
        <v>122</v>
      </c>
      <c r="C68" s="6">
        <v>3059</v>
      </c>
      <c r="D68" s="6">
        <v>1500</v>
      </c>
      <c r="E68" s="6">
        <v>1487.51</v>
      </c>
      <c r="F68" s="9">
        <f t="shared" si="2"/>
        <v>1983.3466666666666</v>
      </c>
      <c r="G68" s="33">
        <v>1500</v>
      </c>
    </row>
    <row r="69" spans="1:7" ht="12" customHeight="1" x14ac:dyDescent="0.15">
      <c r="A69" s="5" t="s">
        <v>123</v>
      </c>
      <c r="B69" s="5" t="s">
        <v>124</v>
      </c>
      <c r="C69" s="6">
        <v>342</v>
      </c>
      <c r="D69" s="6">
        <v>500</v>
      </c>
      <c r="E69" s="6">
        <v>137</v>
      </c>
      <c r="F69" s="9">
        <f t="shared" si="2"/>
        <v>182.66666666666666</v>
      </c>
      <c r="G69" s="33">
        <v>500</v>
      </c>
    </row>
    <row r="70" spans="1:7" ht="12" customHeight="1" x14ac:dyDescent="0.15">
      <c r="A70" s="5" t="s">
        <v>125</v>
      </c>
      <c r="B70" s="5" t="s">
        <v>126</v>
      </c>
      <c r="C70" s="12">
        <v>4914</v>
      </c>
      <c r="D70" s="12">
        <v>4000</v>
      </c>
      <c r="E70" s="12">
        <v>3005.95</v>
      </c>
      <c r="F70" s="13">
        <f t="shared" si="2"/>
        <v>4007.9333333333325</v>
      </c>
      <c r="G70" s="34">
        <v>4000</v>
      </c>
    </row>
    <row r="71" spans="1:7" ht="12" customHeight="1" x14ac:dyDescent="0.15">
      <c r="A71" s="5"/>
      <c r="B71" s="5"/>
      <c r="C71" s="5"/>
      <c r="D71" s="5"/>
      <c r="E71" s="5"/>
      <c r="F71" s="9"/>
      <c r="G71" s="32"/>
    </row>
    <row r="72" spans="1:7" ht="12" customHeight="1" x14ac:dyDescent="0.15">
      <c r="A72" s="5" t="s">
        <v>0</v>
      </c>
      <c r="B72" s="5" t="s">
        <v>127</v>
      </c>
      <c r="C72" s="6">
        <f>SUM(C43:C71)</f>
        <v>137552</v>
      </c>
      <c r="D72" s="6">
        <f t="shared" ref="D72:G72" si="3">SUM(D43:D71)</f>
        <v>141883</v>
      </c>
      <c r="E72" s="6">
        <f t="shared" si="3"/>
        <v>105179.60999999999</v>
      </c>
      <c r="F72" s="6">
        <f t="shared" si="3"/>
        <v>136881.8133333333</v>
      </c>
      <c r="G72" s="33">
        <f t="shared" si="3"/>
        <v>143156</v>
      </c>
    </row>
    <row r="73" spans="1:7" ht="12" customHeight="1" x14ac:dyDescent="0.15">
      <c r="A73" s="5" t="s">
        <v>0</v>
      </c>
      <c r="B73" s="5" t="s">
        <v>0</v>
      </c>
      <c r="C73" s="5" t="s">
        <v>0</v>
      </c>
      <c r="D73" s="5" t="s">
        <v>0</v>
      </c>
      <c r="E73" s="5" t="s">
        <v>0</v>
      </c>
      <c r="F73" s="9"/>
      <c r="G73" s="32" t="s">
        <v>0</v>
      </c>
    </row>
    <row r="74" spans="1:7" ht="12" customHeight="1" x14ac:dyDescent="0.15">
      <c r="A74" s="5" t="s">
        <v>0</v>
      </c>
      <c r="B74" s="5" t="s">
        <v>128</v>
      </c>
      <c r="C74" s="5" t="s">
        <v>0</v>
      </c>
      <c r="D74" s="5" t="s">
        <v>0</v>
      </c>
      <c r="E74" s="5" t="s">
        <v>0</v>
      </c>
      <c r="F74" s="9"/>
      <c r="G74" s="32" t="s">
        <v>0</v>
      </c>
    </row>
    <row r="75" spans="1:7" ht="12" customHeight="1" x14ac:dyDescent="0.15">
      <c r="A75" s="5" t="s">
        <v>129</v>
      </c>
      <c r="B75" s="5" t="s">
        <v>130</v>
      </c>
      <c r="C75" s="6">
        <v>14274</v>
      </c>
      <c r="D75" s="6">
        <v>15000</v>
      </c>
      <c r="E75" s="6">
        <v>11101.97</v>
      </c>
      <c r="F75" s="9">
        <f>E75*12/9</f>
        <v>14802.626666666665</v>
      </c>
      <c r="G75" s="33">
        <v>16000</v>
      </c>
    </row>
    <row r="76" spans="1:7" ht="12" customHeight="1" x14ac:dyDescent="0.15">
      <c r="A76" s="5" t="s">
        <v>131</v>
      </c>
      <c r="B76" s="5" t="s">
        <v>132</v>
      </c>
      <c r="C76" s="6">
        <v>34538</v>
      </c>
      <c r="D76" s="6">
        <v>37000</v>
      </c>
      <c r="E76" s="6">
        <v>29790.81</v>
      </c>
      <c r="F76" s="9">
        <f>E76*12/9</f>
        <v>39721.08</v>
      </c>
      <c r="G76" s="33">
        <v>40000</v>
      </c>
    </row>
    <row r="77" spans="1:7" ht="12" customHeight="1" x14ac:dyDescent="0.15">
      <c r="A77" s="5" t="s">
        <v>133</v>
      </c>
      <c r="B77" s="5" t="s">
        <v>134</v>
      </c>
      <c r="C77" s="6">
        <v>11461</v>
      </c>
      <c r="D77" s="6">
        <v>11200</v>
      </c>
      <c r="E77" s="6">
        <v>8722.82</v>
      </c>
      <c r="F77" s="9">
        <f>E77*12/9</f>
        <v>11630.426666666666</v>
      </c>
      <c r="G77" s="33">
        <v>13000</v>
      </c>
    </row>
    <row r="78" spans="1:7" ht="12" customHeight="1" x14ac:dyDescent="0.15">
      <c r="A78" s="5" t="s">
        <v>135</v>
      </c>
      <c r="B78" s="5" t="s">
        <v>136</v>
      </c>
      <c r="C78" s="6">
        <v>16520</v>
      </c>
      <c r="D78" s="6">
        <v>17000</v>
      </c>
      <c r="E78" s="6">
        <v>10741.41</v>
      </c>
      <c r="F78" s="9">
        <f>E78*12/9</f>
        <v>14321.88</v>
      </c>
      <c r="G78" s="33">
        <v>18000</v>
      </c>
    </row>
    <row r="79" spans="1:7" ht="12" customHeight="1" x14ac:dyDescent="0.15">
      <c r="A79" s="5" t="s">
        <v>137</v>
      </c>
      <c r="B79" s="5" t="s">
        <v>138</v>
      </c>
      <c r="C79" s="12">
        <v>2452</v>
      </c>
      <c r="D79" s="12">
        <v>3000</v>
      </c>
      <c r="E79" s="12">
        <v>1850.94</v>
      </c>
      <c r="F79" s="13">
        <f>E79*12/9</f>
        <v>2467.92</v>
      </c>
      <c r="G79" s="34">
        <v>3000</v>
      </c>
    </row>
    <row r="80" spans="1:7" ht="12" customHeight="1" x14ac:dyDescent="0.15">
      <c r="A80" s="5"/>
      <c r="B80" s="5"/>
      <c r="C80" s="5"/>
      <c r="D80" s="5"/>
      <c r="E80" s="5"/>
      <c r="F80" s="9"/>
      <c r="G80" s="32"/>
    </row>
    <row r="81" spans="1:8" ht="12" customHeight="1" x14ac:dyDescent="0.15">
      <c r="A81" s="5" t="s">
        <v>0</v>
      </c>
      <c r="B81" s="5" t="s">
        <v>139</v>
      </c>
      <c r="C81" s="6">
        <f>SUM(C75:C80)</f>
        <v>79245</v>
      </c>
      <c r="D81" s="6">
        <f t="shared" ref="D81:G81" si="4">SUM(D75:D80)</f>
        <v>83200</v>
      </c>
      <c r="E81" s="6">
        <f t="shared" si="4"/>
        <v>62207.95</v>
      </c>
      <c r="F81" s="6">
        <f t="shared" si="4"/>
        <v>82943.933333333334</v>
      </c>
      <c r="G81" s="33">
        <f t="shared" si="4"/>
        <v>90000</v>
      </c>
    </row>
    <row r="82" spans="1:8" ht="12" customHeight="1" x14ac:dyDescent="0.15">
      <c r="A82" s="5" t="s">
        <v>0</v>
      </c>
      <c r="B82" s="5" t="s">
        <v>0</v>
      </c>
      <c r="C82" s="5" t="s">
        <v>0</v>
      </c>
      <c r="D82" s="5" t="s">
        <v>0</v>
      </c>
      <c r="E82" s="5" t="s">
        <v>0</v>
      </c>
      <c r="F82" s="9"/>
      <c r="G82" s="32" t="s">
        <v>0</v>
      </c>
    </row>
    <row r="83" spans="1:8" ht="12" customHeight="1" x14ac:dyDescent="0.15">
      <c r="A83" s="5" t="s">
        <v>0</v>
      </c>
      <c r="B83" s="5" t="s">
        <v>140</v>
      </c>
      <c r="C83" s="5" t="s">
        <v>0</v>
      </c>
      <c r="D83" s="5" t="s">
        <v>0</v>
      </c>
      <c r="E83" s="5" t="s">
        <v>0</v>
      </c>
      <c r="F83" s="9"/>
      <c r="G83" s="32" t="s">
        <v>0</v>
      </c>
    </row>
    <row r="84" spans="1:8" ht="12" customHeight="1" x14ac:dyDescent="0.15">
      <c r="A84" s="5" t="s">
        <v>141</v>
      </c>
      <c r="B84" s="5" t="s">
        <v>142</v>
      </c>
      <c r="C84" s="6">
        <v>1861</v>
      </c>
      <c r="D84" s="6">
        <v>1500</v>
      </c>
      <c r="E84" s="6">
        <v>396</v>
      </c>
      <c r="F84" s="9">
        <f>E84*12/9</f>
        <v>528</v>
      </c>
      <c r="G84" s="33">
        <v>1500</v>
      </c>
    </row>
    <row r="85" spans="1:8" ht="12" customHeight="1" x14ac:dyDescent="0.15">
      <c r="A85" s="5" t="s">
        <v>143</v>
      </c>
      <c r="B85" s="5" t="s">
        <v>144</v>
      </c>
      <c r="C85" s="6">
        <v>110</v>
      </c>
      <c r="D85" s="6">
        <v>800</v>
      </c>
      <c r="E85" s="6">
        <v>0</v>
      </c>
      <c r="F85" s="9">
        <f>E85*12/9</f>
        <v>0</v>
      </c>
      <c r="G85" s="33">
        <v>800</v>
      </c>
    </row>
    <row r="86" spans="1:8" ht="12" customHeight="1" x14ac:dyDescent="0.15">
      <c r="A86" s="5" t="s">
        <v>145</v>
      </c>
      <c r="B86" s="5" t="s">
        <v>146</v>
      </c>
      <c r="C86" s="12">
        <v>290</v>
      </c>
      <c r="D86" s="12">
        <v>500</v>
      </c>
      <c r="E86" s="12">
        <v>0</v>
      </c>
      <c r="F86" s="13">
        <f>E86*12/9</f>
        <v>0</v>
      </c>
      <c r="G86" s="34">
        <v>500</v>
      </c>
    </row>
    <row r="87" spans="1:8" ht="12" customHeight="1" x14ac:dyDescent="0.15">
      <c r="A87" s="5"/>
      <c r="B87" s="5"/>
      <c r="C87" s="5"/>
      <c r="D87" s="5"/>
      <c r="E87" s="5"/>
      <c r="F87" s="9"/>
      <c r="G87" s="32"/>
    </row>
    <row r="88" spans="1:8" ht="12" customHeight="1" x14ac:dyDescent="0.15">
      <c r="A88" s="5" t="s">
        <v>0</v>
      </c>
      <c r="B88" s="5" t="s">
        <v>168</v>
      </c>
      <c r="C88" s="6">
        <f>SUM(C84:C87)</f>
        <v>2261</v>
      </c>
      <c r="D88" s="6">
        <f t="shared" ref="D88:G88" si="5">SUM(D84:D87)</f>
        <v>2800</v>
      </c>
      <c r="E88" s="6">
        <f t="shared" si="5"/>
        <v>396</v>
      </c>
      <c r="F88" s="6">
        <f t="shared" si="5"/>
        <v>528</v>
      </c>
      <c r="G88" s="33">
        <f t="shared" si="5"/>
        <v>2800</v>
      </c>
    </row>
    <row r="89" spans="1:8" ht="12" customHeight="1" x14ac:dyDescent="0.15">
      <c r="A89" s="5" t="s">
        <v>0</v>
      </c>
      <c r="B89" s="5" t="s">
        <v>0</v>
      </c>
      <c r="C89" s="5" t="s">
        <v>0</v>
      </c>
      <c r="D89" s="5" t="s">
        <v>0</v>
      </c>
      <c r="E89" s="5" t="s">
        <v>0</v>
      </c>
      <c r="F89" s="9"/>
      <c r="G89" s="32" t="s">
        <v>0</v>
      </c>
    </row>
    <row r="90" spans="1:8" ht="12" customHeight="1" x14ac:dyDescent="0.15">
      <c r="A90" s="5" t="s">
        <v>0</v>
      </c>
      <c r="B90" s="5" t="s">
        <v>147</v>
      </c>
      <c r="C90" s="5" t="s">
        <v>0</v>
      </c>
      <c r="D90" s="5" t="s">
        <v>0</v>
      </c>
      <c r="E90" s="5" t="s">
        <v>0</v>
      </c>
      <c r="F90" s="9"/>
      <c r="G90" s="32" t="s">
        <v>0</v>
      </c>
    </row>
    <row r="91" spans="1:8" ht="12" customHeight="1" x14ac:dyDescent="0.15">
      <c r="A91" s="5" t="s">
        <v>148</v>
      </c>
      <c r="B91" s="5" t="s">
        <v>149</v>
      </c>
      <c r="C91" s="12">
        <v>210518</v>
      </c>
      <c r="D91" s="12">
        <v>209322</v>
      </c>
      <c r="E91" s="12">
        <v>156991.5</v>
      </c>
      <c r="F91" s="13">
        <f>E91*12/9-1</f>
        <v>209321</v>
      </c>
      <c r="G91" s="34">
        <v>216972</v>
      </c>
      <c r="H91" s="16" t="s">
        <v>173</v>
      </c>
    </row>
    <row r="92" spans="1:8" ht="12" customHeight="1" x14ac:dyDescent="0.15">
      <c r="A92" s="5"/>
      <c r="B92" s="5"/>
      <c r="C92" s="5"/>
      <c r="D92" s="5"/>
      <c r="E92" s="5"/>
      <c r="F92" s="9"/>
      <c r="G92" s="32"/>
    </row>
    <row r="93" spans="1:8" ht="12" customHeight="1" x14ac:dyDescent="0.15">
      <c r="A93" s="5" t="s">
        <v>0</v>
      </c>
      <c r="B93" s="5" t="s">
        <v>150</v>
      </c>
      <c r="C93" s="6">
        <f>SUM(C91:C92)</f>
        <v>210518</v>
      </c>
      <c r="D93" s="6">
        <f t="shared" ref="D93:G93" si="6">SUM(D91:D92)</f>
        <v>209322</v>
      </c>
      <c r="E93" s="6">
        <f t="shared" si="6"/>
        <v>156991.5</v>
      </c>
      <c r="F93" s="6">
        <f t="shared" si="6"/>
        <v>209321</v>
      </c>
      <c r="G93" s="33">
        <f t="shared" si="6"/>
        <v>216972</v>
      </c>
    </row>
    <row r="94" spans="1:8" ht="12" customHeight="1" x14ac:dyDescent="0.15">
      <c r="A94" s="5"/>
      <c r="B94" s="5"/>
      <c r="C94" s="5"/>
      <c r="D94" s="5"/>
      <c r="E94" s="5"/>
      <c r="F94" s="9"/>
      <c r="G94" s="32"/>
    </row>
    <row r="95" spans="1:8" ht="12" customHeight="1" x14ac:dyDescent="0.15">
      <c r="A95" s="5" t="s">
        <v>0</v>
      </c>
      <c r="B95" s="5" t="s">
        <v>151</v>
      </c>
      <c r="C95" s="6">
        <f>+C40+C72+C81+C88+C93</f>
        <v>503245</v>
      </c>
      <c r="D95" s="6">
        <f t="shared" ref="D95:G95" si="7">+D40+D72+D81+D88+D93</f>
        <v>571344</v>
      </c>
      <c r="E95" s="6">
        <f t="shared" si="7"/>
        <v>377221.62</v>
      </c>
      <c r="F95" s="6">
        <f t="shared" si="7"/>
        <v>498836.49333333329</v>
      </c>
      <c r="G95" s="33">
        <f t="shared" si="7"/>
        <v>541535</v>
      </c>
    </row>
    <row r="96" spans="1:8" ht="12" customHeight="1" x14ac:dyDescent="0.15">
      <c r="A96" s="5" t="s">
        <v>0</v>
      </c>
      <c r="B96" s="5" t="s">
        <v>0</v>
      </c>
      <c r="C96" s="5" t="s">
        <v>0</v>
      </c>
      <c r="D96" s="5" t="s">
        <v>0</v>
      </c>
      <c r="E96" s="5" t="s">
        <v>0</v>
      </c>
      <c r="F96" s="9"/>
      <c r="G96" s="32" t="s">
        <v>0</v>
      </c>
    </row>
    <row r="97" spans="1:8" ht="12" customHeight="1" x14ac:dyDescent="0.15">
      <c r="A97" s="5" t="s">
        <v>0</v>
      </c>
      <c r="B97" s="5" t="s">
        <v>152</v>
      </c>
      <c r="C97" s="6">
        <f>+C18-C95</f>
        <v>100442</v>
      </c>
      <c r="D97" s="6">
        <f t="shared" ref="D97:G97" si="8">+D18-D95</f>
        <v>0</v>
      </c>
      <c r="E97" s="6">
        <f t="shared" si="8"/>
        <v>50861.179999999993</v>
      </c>
      <c r="F97" s="6">
        <f t="shared" si="8"/>
        <v>71273.906666666619</v>
      </c>
      <c r="G97" s="33">
        <f t="shared" si="8"/>
        <v>-0.19999999995343387</v>
      </c>
      <c r="H97" s="16" t="s">
        <v>174</v>
      </c>
    </row>
    <row r="98" spans="1:8" ht="12" customHeight="1" x14ac:dyDescent="0.15">
      <c r="A98" s="5" t="s">
        <v>0</v>
      </c>
      <c r="B98" s="5" t="s">
        <v>0</v>
      </c>
      <c r="C98" s="5" t="s">
        <v>0</v>
      </c>
      <c r="D98" s="5" t="s">
        <v>0</v>
      </c>
      <c r="E98" s="5" t="s">
        <v>0</v>
      </c>
      <c r="F98" s="9"/>
      <c r="G98" s="32" t="s">
        <v>0</v>
      </c>
    </row>
    <row r="99" spans="1:8" ht="12" customHeight="1" x14ac:dyDescent="0.15">
      <c r="A99" s="5" t="s">
        <v>0</v>
      </c>
      <c r="B99" s="5" t="s">
        <v>153</v>
      </c>
      <c r="C99" s="5" t="s">
        <v>0</v>
      </c>
      <c r="D99" s="5" t="s">
        <v>0</v>
      </c>
      <c r="E99" s="5" t="s">
        <v>0</v>
      </c>
      <c r="F99" s="9"/>
      <c r="G99" s="32" t="s">
        <v>0</v>
      </c>
    </row>
    <row r="100" spans="1:8" ht="12" customHeight="1" x14ac:dyDescent="0.15">
      <c r="A100" s="5" t="s">
        <v>0</v>
      </c>
      <c r="B100" s="5" t="s">
        <v>0</v>
      </c>
      <c r="C100" s="5" t="s">
        <v>0</v>
      </c>
      <c r="D100" s="5" t="s">
        <v>0</v>
      </c>
      <c r="E100" s="5" t="s">
        <v>0</v>
      </c>
      <c r="F100" s="9"/>
      <c r="G100" s="32" t="s">
        <v>0</v>
      </c>
    </row>
    <row r="101" spans="1:8" ht="12" customHeight="1" x14ac:dyDescent="0.15">
      <c r="A101" s="5" t="s">
        <v>0</v>
      </c>
      <c r="B101" s="5" t="s">
        <v>154</v>
      </c>
      <c r="C101" s="5" t="s">
        <v>0</v>
      </c>
      <c r="D101" s="5" t="s">
        <v>0</v>
      </c>
      <c r="E101" s="5" t="s">
        <v>0</v>
      </c>
      <c r="F101" s="9"/>
      <c r="G101" s="32" t="s">
        <v>0</v>
      </c>
    </row>
    <row r="102" spans="1:8" ht="12" customHeight="1" x14ac:dyDescent="0.15">
      <c r="A102" s="5" t="s">
        <v>155</v>
      </c>
      <c r="B102" s="5" t="s">
        <v>156</v>
      </c>
      <c r="C102" s="6">
        <v>210518</v>
      </c>
      <c r="D102" s="6">
        <v>209322</v>
      </c>
      <c r="E102" s="6">
        <v>156991.5</v>
      </c>
      <c r="F102" s="15">
        <f>F91</f>
        <v>209321</v>
      </c>
      <c r="G102" s="35">
        <f>G91</f>
        <v>216972</v>
      </c>
      <c r="H102" s="16" t="s">
        <v>172</v>
      </c>
    </row>
    <row r="103" spans="1:8" ht="12" customHeight="1" x14ac:dyDescent="0.15">
      <c r="A103" s="5" t="s">
        <v>157</v>
      </c>
      <c r="B103" s="5" t="s">
        <v>158</v>
      </c>
      <c r="C103" s="12">
        <v>951</v>
      </c>
      <c r="D103" s="12">
        <v>0</v>
      </c>
      <c r="E103" s="12">
        <v>794.86</v>
      </c>
      <c r="F103" s="13">
        <f>E103*12/9</f>
        <v>1059.8133333333333</v>
      </c>
      <c r="G103" s="34">
        <v>1000</v>
      </c>
    </row>
    <row r="104" spans="1:8" ht="12" customHeight="1" x14ac:dyDescent="0.15">
      <c r="A104" s="5" t="s">
        <v>0</v>
      </c>
      <c r="B104" s="5" t="s">
        <v>0</v>
      </c>
      <c r="C104" s="5" t="s">
        <v>0</v>
      </c>
      <c r="D104" s="5" t="s">
        <v>0</v>
      </c>
      <c r="E104" s="5" t="s">
        <v>0</v>
      </c>
      <c r="F104" s="9"/>
      <c r="G104" s="32" t="s">
        <v>0</v>
      </c>
    </row>
    <row r="105" spans="1:8" ht="12" customHeight="1" x14ac:dyDescent="0.15">
      <c r="A105" s="5" t="s">
        <v>0</v>
      </c>
      <c r="B105" s="5" t="s">
        <v>159</v>
      </c>
      <c r="C105" s="6">
        <f>SUM(C102:C104)</f>
        <v>211469</v>
      </c>
      <c r="D105" s="6">
        <f t="shared" ref="D105:G105" si="9">SUM(D102:D104)</f>
        <v>209322</v>
      </c>
      <c r="E105" s="6">
        <f t="shared" si="9"/>
        <v>157786.35999999999</v>
      </c>
      <c r="F105" s="6">
        <f t="shared" si="9"/>
        <v>210380.81333333332</v>
      </c>
      <c r="G105" s="33">
        <f t="shared" si="9"/>
        <v>217972</v>
      </c>
    </row>
    <row r="106" spans="1:8" ht="12" customHeight="1" x14ac:dyDescent="0.15">
      <c r="A106" s="5"/>
      <c r="B106" s="5"/>
      <c r="C106" s="5"/>
      <c r="D106" s="5"/>
      <c r="E106" s="5"/>
      <c r="F106" s="9"/>
      <c r="G106" s="32"/>
    </row>
    <row r="107" spans="1:8" ht="12" customHeight="1" x14ac:dyDescent="0.15">
      <c r="A107" s="5" t="s">
        <v>0</v>
      </c>
      <c r="B107" s="5" t="s">
        <v>160</v>
      </c>
      <c r="C107" s="5" t="s">
        <v>0</v>
      </c>
      <c r="D107" s="5" t="s">
        <v>0</v>
      </c>
      <c r="E107" s="5" t="s">
        <v>0</v>
      </c>
      <c r="F107" s="9"/>
      <c r="G107" s="32" t="s">
        <v>0</v>
      </c>
    </row>
    <row r="108" spans="1:8" ht="12" customHeight="1" x14ac:dyDescent="0.15">
      <c r="A108" s="5" t="s">
        <v>162</v>
      </c>
      <c r="B108" s="5" t="s">
        <v>163</v>
      </c>
      <c r="C108" s="6">
        <v>0</v>
      </c>
      <c r="D108" s="6">
        <v>7000</v>
      </c>
      <c r="E108" s="6">
        <v>8940</v>
      </c>
      <c r="F108" s="9">
        <f>E108*12/9</f>
        <v>11920</v>
      </c>
      <c r="G108" s="33">
        <v>0</v>
      </c>
    </row>
    <row r="109" spans="1:8" ht="12" customHeight="1" x14ac:dyDescent="0.15">
      <c r="A109" s="5" t="s">
        <v>164</v>
      </c>
      <c r="B109" s="5" t="s">
        <v>165</v>
      </c>
      <c r="C109" s="17">
        <v>153400</v>
      </c>
      <c r="D109" s="17">
        <v>125000</v>
      </c>
      <c r="E109" s="17">
        <v>124591</v>
      </c>
      <c r="F109" s="18">
        <f>E109*12/9</f>
        <v>166121.33333333334</v>
      </c>
      <c r="G109" s="36">
        <v>0</v>
      </c>
    </row>
    <row r="110" spans="1:8" ht="12" customHeight="1" x14ac:dyDescent="0.15">
      <c r="A110" s="5"/>
      <c r="B110" s="5"/>
      <c r="C110" s="17"/>
      <c r="D110" s="17"/>
      <c r="E110" s="17"/>
      <c r="F110" s="18"/>
      <c r="G110" s="36"/>
    </row>
    <row r="111" spans="1:8" ht="12" customHeight="1" x14ac:dyDescent="0.15">
      <c r="A111" s="5"/>
      <c r="B111" s="5"/>
      <c r="C111" s="12"/>
      <c r="D111" s="12"/>
      <c r="E111" s="12"/>
      <c r="F111" s="13"/>
      <c r="G111" s="34"/>
    </row>
    <row r="112" spans="1:8" ht="12" customHeight="1" x14ac:dyDescent="0.15">
      <c r="A112" s="5"/>
      <c r="B112" s="5"/>
      <c r="C112" s="5"/>
      <c r="D112" s="5"/>
      <c r="E112" s="5"/>
      <c r="F112" s="9"/>
      <c r="G112" s="32"/>
    </row>
    <row r="113" spans="1:7" ht="12" customHeight="1" x14ac:dyDescent="0.15">
      <c r="A113" s="5" t="s">
        <v>0</v>
      </c>
      <c r="B113" s="5" t="s">
        <v>166</v>
      </c>
      <c r="C113" s="6">
        <f>SUM(C108:C112)</f>
        <v>153400</v>
      </c>
      <c r="D113" s="6">
        <f>SUM(D108:D112)</f>
        <v>132000</v>
      </c>
      <c r="E113" s="6">
        <f>SUM(E108:E112)</f>
        <v>133531</v>
      </c>
      <c r="F113" s="6">
        <f>SUM(F108:F112)</f>
        <v>178041.33333333334</v>
      </c>
      <c r="G113" s="33">
        <f>SUM(G108:G112)</f>
        <v>0</v>
      </c>
    </row>
    <row r="114" spans="1:7" ht="12" customHeight="1" x14ac:dyDescent="0.15">
      <c r="F114" s="9">
        <f>E114*12/9</f>
        <v>0</v>
      </c>
      <c r="G114" s="37"/>
    </row>
    <row r="115" spans="1:7" ht="12" customHeight="1" thickBot="1" x14ac:dyDescent="0.2">
      <c r="A115" s="5" t="s">
        <v>0</v>
      </c>
      <c r="B115" s="5" t="s">
        <v>167</v>
      </c>
      <c r="C115" s="19">
        <f>+C97+C105-C113</f>
        <v>158511</v>
      </c>
      <c r="D115" s="19">
        <f>+D97+D105-D113</f>
        <v>77322</v>
      </c>
      <c r="E115" s="19">
        <f>+E97+E105-E113</f>
        <v>75116.539999999979</v>
      </c>
      <c r="F115" s="19">
        <f>+F97+F105-F113</f>
        <v>103613.38666666663</v>
      </c>
      <c r="G115" s="38">
        <f>+G97+G105-G113</f>
        <v>217971.80000000005</v>
      </c>
    </row>
    <row r="116" spans="1:7" ht="12" customHeight="1" thickTop="1" x14ac:dyDescent="0.15"/>
  </sheetData>
  <printOptions gridLines="1"/>
  <pageMargins left="0.25" right="0.25" top="1" bottom="0.25" header="0.25" footer="0.5"/>
  <pageSetup scale="79" fitToHeight="0" orientation="portrait" r:id="rId1"/>
  <headerFooter>
    <oddHeader xml:space="preserve">&amp;L
1516 Hinman Avenue
Evanston  IL  60201
&amp;C Hinman House Condominium Association
2020 Approved Budget 
&amp;R
</oddHeader>
  </headerFooter>
  <rowBreaks count="1" manualBreakCount="1"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FB1CD-B17B-429F-9177-D511666D2FF3}">
  <sheetPr>
    <pageSetUpPr fitToPage="1"/>
  </sheetPr>
  <dimension ref="A1:I586"/>
  <sheetViews>
    <sheetView workbookViewId="0">
      <pane xSplit="1" ySplit="1" topLeftCell="B428" activePane="bottomRight" state="frozen"/>
      <selection pane="topRight" activeCell="B1" sqref="B1"/>
      <selection pane="bottomLeft" activeCell="A2" sqref="A2"/>
      <selection pane="bottomRight" activeCell="E15" sqref="E15"/>
    </sheetView>
  </sheetViews>
  <sheetFormatPr baseColWidth="10" defaultColWidth="9" defaultRowHeight="12" customHeight="1" x14ac:dyDescent="0.15"/>
  <cols>
    <col min="1" max="1" width="13.796875" style="23" bestFit="1" customWidth="1"/>
    <col min="2" max="2" width="27.3984375" style="23" bestFit="1" customWidth="1"/>
    <col min="3" max="3" width="6.19921875" style="23" bestFit="1" customWidth="1"/>
    <col min="4" max="4" width="16.796875" style="23" bestFit="1" customWidth="1"/>
    <col min="5" max="5" width="13.796875" style="23" bestFit="1" customWidth="1"/>
    <col min="6" max="6" width="24.3984375" style="23" bestFit="1" customWidth="1"/>
    <col min="7" max="8" width="16.796875" style="24" bestFit="1" customWidth="1"/>
    <col min="9" max="9" width="16.796875" style="29" bestFit="1" customWidth="1"/>
    <col min="10" max="16384" width="9" style="22"/>
  </cols>
  <sheetData>
    <row r="1" spans="1:9" ht="12" customHeight="1" x14ac:dyDescent="0.15">
      <c r="A1" s="20" t="s">
        <v>175</v>
      </c>
      <c r="B1" s="20" t="s">
        <v>0</v>
      </c>
      <c r="C1" s="20" t="s">
        <v>176</v>
      </c>
      <c r="D1" s="20" t="s">
        <v>177</v>
      </c>
      <c r="E1" s="20" t="s">
        <v>178</v>
      </c>
      <c r="F1" s="20" t="s">
        <v>179</v>
      </c>
      <c r="G1" s="21" t="s">
        <v>180</v>
      </c>
      <c r="H1" s="21" t="s">
        <v>181</v>
      </c>
      <c r="I1" s="27" t="s">
        <v>182</v>
      </c>
    </row>
    <row r="2" spans="1:9" ht="12" customHeight="1" x14ac:dyDescent="0.15">
      <c r="A2" s="23" t="s">
        <v>36</v>
      </c>
      <c r="B2" s="39" t="s">
        <v>37</v>
      </c>
      <c r="C2" s="39"/>
      <c r="D2" s="39"/>
      <c r="E2" s="39"/>
      <c r="F2" s="23" t="s">
        <v>183</v>
      </c>
      <c r="I2" s="28">
        <v>0</v>
      </c>
    </row>
    <row r="3" spans="1:9" ht="12" customHeight="1" x14ac:dyDescent="0.15">
      <c r="B3" s="23" t="s">
        <v>184</v>
      </c>
      <c r="C3" s="23" t="s">
        <v>185</v>
      </c>
      <c r="D3" s="23" t="s">
        <v>186</v>
      </c>
      <c r="E3" s="23" t="s">
        <v>187</v>
      </c>
      <c r="F3" s="23" t="s">
        <v>188</v>
      </c>
      <c r="G3" s="25">
        <v>2835</v>
      </c>
    </row>
    <row r="4" spans="1:9" ht="12" customHeight="1" x14ac:dyDescent="0.15">
      <c r="B4" s="23" t="s">
        <v>184</v>
      </c>
      <c r="C4" s="23" t="s">
        <v>185</v>
      </c>
      <c r="D4" s="23" t="s">
        <v>189</v>
      </c>
      <c r="E4" s="23" t="s">
        <v>190</v>
      </c>
      <c r="F4" s="23" t="s">
        <v>188</v>
      </c>
      <c r="G4" s="25">
        <v>2835</v>
      </c>
    </row>
    <row r="5" spans="1:9" ht="12" customHeight="1" x14ac:dyDescent="0.15">
      <c r="B5" s="23" t="s">
        <v>184</v>
      </c>
      <c r="C5" s="23" t="s">
        <v>185</v>
      </c>
      <c r="D5" s="23" t="s">
        <v>191</v>
      </c>
      <c r="E5" s="23" t="s">
        <v>192</v>
      </c>
      <c r="F5" s="23" t="s">
        <v>188</v>
      </c>
      <c r="G5" s="25">
        <v>2835</v>
      </c>
    </row>
    <row r="6" spans="1:9" ht="12" customHeight="1" x14ac:dyDescent="0.15">
      <c r="B6" s="23" t="s">
        <v>184</v>
      </c>
      <c r="C6" s="23" t="s">
        <v>185</v>
      </c>
      <c r="D6" s="23" t="s">
        <v>193</v>
      </c>
      <c r="E6" s="23" t="s">
        <v>194</v>
      </c>
      <c r="F6" s="23" t="s">
        <v>188</v>
      </c>
      <c r="G6" s="25">
        <v>2835</v>
      </c>
    </row>
    <row r="7" spans="1:9" ht="12" customHeight="1" x14ac:dyDescent="0.15">
      <c r="B7" s="23" t="s">
        <v>184</v>
      </c>
      <c r="C7" s="23" t="s">
        <v>185</v>
      </c>
      <c r="D7" s="23" t="s">
        <v>195</v>
      </c>
      <c r="E7" s="23" t="s">
        <v>196</v>
      </c>
      <c r="F7" s="23" t="s">
        <v>188</v>
      </c>
      <c r="G7" s="25">
        <v>2835</v>
      </c>
    </row>
    <row r="8" spans="1:9" ht="12" customHeight="1" x14ac:dyDescent="0.15">
      <c r="B8" s="23" t="s">
        <v>184</v>
      </c>
      <c r="C8" s="23" t="s">
        <v>185</v>
      </c>
      <c r="D8" s="23" t="s">
        <v>197</v>
      </c>
      <c r="E8" s="23" t="s">
        <v>198</v>
      </c>
      <c r="F8" s="23" t="s">
        <v>188</v>
      </c>
      <c r="G8" s="25">
        <v>2835</v>
      </c>
    </row>
    <row r="9" spans="1:9" ht="12" customHeight="1" x14ac:dyDescent="0.15">
      <c r="B9" s="23" t="s">
        <v>184</v>
      </c>
      <c r="C9" s="23" t="s">
        <v>185</v>
      </c>
      <c r="D9" s="23" t="s">
        <v>199</v>
      </c>
      <c r="E9" s="23" t="s">
        <v>200</v>
      </c>
      <c r="F9" s="23" t="s">
        <v>188</v>
      </c>
      <c r="G9" s="25">
        <v>2835</v>
      </c>
    </row>
    <row r="10" spans="1:9" ht="12" customHeight="1" x14ac:dyDescent="0.15">
      <c r="F10" s="20" t="s">
        <v>201</v>
      </c>
      <c r="G10" s="26">
        <v>19845</v>
      </c>
      <c r="H10" s="26">
        <v>0</v>
      </c>
      <c r="I10" s="30">
        <v>19845</v>
      </c>
    </row>
    <row r="11" spans="1:9" ht="12" customHeight="1" x14ac:dyDescent="0.15">
      <c r="F11" s="20" t="s">
        <v>202</v>
      </c>
      <c r="G11" s="20" t="s">
        <v>0</v>
      </c>
      <c r="H11" s="20" t="s">
        <v>0</v>
      </c>
      <c r="I11" s="30">
        <v>19845</v>
      </c>
    </row>
    <row r="13" spans="1:9" ht="12" customHeight="1" x14ac:dyDescent="0.15">
      <c r="A13" s="23" t="s">
        <v>38</v>
      </c>
      <c r="B13" s="39" t="s">
        <v>39</v>
      </c>
      <c r="C13" s="39"/>
      <c r="D13" s="39"/>
      <c r="E13" s="39"/>
      <c r="F13" s="23" t="s">
        <v>183</v>
      </c>
      <c r="I13" s="28">
        <v>0</v>
      </c>
    </row>
    <row r="14" spans="1:9" ht="12" customHeight="1" x14ac:dyDescent="0.15">
      <c r="B14" s="23" t="s">
        <v>203</v>
      </c>
      <c r="C14" s="23" t="s">
        <v>185</v>
      </c>
      <c r="D14" s="23" t="s">
        <v>204</v>
      </c>
      <c r="E14" s="23" t="s">
        <v>200</v>
      </c>
      <c r="F14" s="23" t="s">
        <v>205</v>
      </c>
      <c r="G14" s="25">
        <v>500</v>
      </c>
    </row>
    <row r="15" spans="1:9" ht="12" customHeight="1" x14ac:dyDescent="0.15">
      <c r="F15" s="20" t="s">
        <v>201</v>
      </c>
      <c r="G15" s="26">
        <v>500</v>
      </c>
      <c r="H15" s="26">
        <v>0</v>
      </c>
      <c r="I15" s="30">
        <v>500</v>
      </c>
    </row>
    <row r="16" spans="1:9" ht="12" customHeight="1" x14ac:dyDescent="0.15">
      <c r="F16" s="20" t="s">
        <v>202</v>
      </c>
      <c r="G16" s="20" t="s">
        <v>0</v>
      </c>
      <c r="H16" s="20" t="s">
        <v>0</v>
      </c>
      <c r="I16" s="30">
        <v>500</v>
      </c>
    </row>
    <row r="18" spans="1:9" ht="12" customHeight="1" x14ac:dyDescent="0.15">
      <c r="A18" s="23" t="s">
        <v>40</v>
      </c>
      <c r="B18" s="39" t="s">
        <v>41</v>
      </c>
      <c r="C18" s="39"/>
      <c r="D18" s="39"/>
      <c r="E18" s="39"/>
      <c r="F18" s="23" t="s">
        <v>183</v>
      </c>
      <c r="I18" s="28">
        <v>0</v>
      </c>
    </row>
    <row r="19" spans="1:9" ht="12" customHeight="1" x14ac:dyDescent="0.15">
      <c r="B19" s="23" t="s">
        <v>206</v>
      </c>
      <c r="C19" s="23" t="s">
        <v>185</v>
      </c>
      <c r="D19" s="23" t="s">
        <v>207</v>
      </c>
      <c r="E19" s="23" t="s">
        <v>208</v>
      </c>
      <c r="F19" s="23" t="s">
        <v>209</v>
      </c>
      <c r="G19" s="25">
        <v>272.60000000000002</v>
      </c>
    </row>
    <row r="20" spans="1:9" ht="12" customHeight="1" x14ac:dyDescent="0.15">
      <c r="B20" s="23" t="s">
        <v>210</v>
      </c>
      <c r="C20" s="23" t="s">
        <v>185</v>
      </c>
      <c r="D20" s="23" t="s">
        <v>207</v>
      </c>
      <c r="E20" s="23" t="s">
        <v>208</v>
      </c>
      <c r="F20" s="23" t="s">
        <v>209</v>
      </c>
      <c r="G20" s="25">
        <v>272.60000000000002</v>
      </c>
    </row>
    <row r="21" spans="1:9" ht="12" customHeight="1" x14ac:dyDescent="0.15">
      <c r="B21" s="23" t="s">
        <v>211</v>
      </c>
      <c r="C21" s="23" t="s">
        <v>185</v>
      </c>
      <c r="D21" s="23" t="s">
        <v>212</v>
      </c>
      <c r="E21" s="23" t="s">
        <v>213</v>
      </c>
      <c r="F21" s="23" t="s">
        <v>209</v>
      </c>
      <c r="G21" s="25">
        <v>341.45</v>
      </c>
    </row>
    <row r="22" spans="1:9" ht="12" customHeight="1" x14ac:dyDescent="0.15">
      <c r="B22" s="23" t="s">
        <v>210</v>
      </c>
      <c r="C22" s="23" t="s">
        <v>185</v>
      </c>
      <c r="D22" s="23" t="s">
        <v>214</v>
      </c>
      <c r="E22" s="23" t="s">
        <v>215</v>
      </c>
      <c r="F22" s="23" t="s">
        <v>209</v>
      </c>
      <c r="G22" s="25">
        <v>20</v>
      </c>
    </row>
    <row r="23" spans="1:9" ht="12" customHeight="1" x14ac:dyDescent="0.15">
      <c r="B23" s="23" t="s">
        <v>206</v>
      </c>
      <c r="C23" s="23" t="s">
        <v>185</v>
      </c>
      <c r="D23" s="23" t="s">
        <v>216</v>
      </c>
      <c r="E23" s="23" t="s">
        <v>217</v>
      </c>
      <c r="F23" s="23" t="s">
        <v>209</v>
      </c>
      <c r="G23" s="25">
        <v>1018.75</v>
      </c>
    </row>
    <row r="24" spans="1:9" ht="12" customHeight="1" x14ac:dyDescent="0.15">
      <c r="B24" s="23" t="s">
        <v>218</v>
      </c>
      <c r="C24" s="23" t="s">
        <v>185</v>
      </c>
      <c r="D24" s="23" t="s">
        <v>219</v>
      </c>
      <c r="E24" s="23" t="s">
        <v>220</v>
      </c>
      <c r="F24" s="23" t="s">
        <v>209</v>
      </c>
      <c r="G24" s="25">
        <v>973.29</v>
      </c>
    </row>
    <row r="25" spans="1:9" ht="12" customHeight="1" x14ac:dyDescent="0.15">
      <c r="B25" s="23" t="s">
        <v>206</v>
      </c>
      <c r="C25" s="23" t="s">
        <v>185</v>
      </c>
      <c r="D25" s="23" t="s">
        <v>221</v>
      </c>
      <c r="E25" s="23" t="s">
        <v>222</v>
      </c>
      <c r="F25" s="23" t="s">
        <v>209</v>
      </c>
      <c r="G25" s="25">
        <v>380</v>
      </c>
    </row>
    <row r="26" spans="1:9" ht="12" customHeight="1" x14ac:dyDescent="0.15">
      <c r="B26" s="23" t="s">
        <v>206</v>
      </c>
      <c r="C26" s="23" t="s">
        <v>185</v>
      </c>
      <c r="D26" s="23" t="s">
        <v>223</v>
      </c>
      <c r="E26" s="23" t="s">
        <v>224</v>
      </c>
      <c r="F26" s="23" t="s">
        <v>209</v>
      </c>
      <c r="G26" s="25">
        <v>734</v>
      </c>
    </row>
    <row r="27" spans="1:9" ht="12" customHeight="1" x14ac:dyDescent="0.15">
      <c r="F27" s="20" t="s">
        <v>201</v>
      </c>
      <c r="G27" s="26">
        <v>4012.69</v>
      </c>
      <c r="H27" s="26">
        <v>0</v>
      </c>
      <c r="I27" s="30">
        <v>4012.69</v>
      </c>
    </row>
    <row r="28" spans="1:9" ht="12" customHeight="1" x14ac:dyDescent="0.15">
      <c r="F28" s="20" t="s">
        <v>202</v>
      </c>
      <c r="G28" s="20" t="s">
        <v>0</v>
      </c>
      <c r="H28" s="20" t="s">
        <v>0</v>
      </c>
      <c r="I28" s="30">
        <v>4012.69</v>
      </c>
    </row>
    <row r="30" spans="1:9" ht="12" customHeight="1" x14ac:dyDescent="0.15">
      <c r="A30" s="23" t="s">
        <v>42</v>
      </c>
      <c r="B30" s="39" t="s">
        <v>43</v>
      </c>
      <c r="C30" s="39"/>
      <c r="D30" s="39"/>
      <c r="E30" s="39"/>
      <c r="F30" s="23" t="s">
        <v>183</v>
      </c>
      <c r="I30" s="28">
        <v>0</v>
      </c>
    </row>
    <row r="31" spans="1:9" ht="12" customHeight="1" x14ac:dyDescent="0.15">
      <c r="B31" s="23" t="s">
        <v>225</v>
      </c>
      <c r="C31" s="23" t="s">
        <v>185</v>
      </c>
      <c r="D31" s="23" t="s">
        <v>226</v>
      </c>
      <c r="E31" s="23" t="s">
        <v>227</v>
      </c>
      <c r="F31" s="23" t="s">
        <v>228</v>
      </c>
      <c r="G31" s="25">
        <v>300</v>
      </c>
    </row>
    <row r="32" spans="1:9" ht="12" customHeight="1" x14ac:dyDescent="0.15">
      <c r="F32" s="20" t="s">
        <v>201</v>
      </c>
      <c r="G32" s="26">
        <v>300</v>
      </c>
      <c r="H32" s="26">
        <v>0</v>
      </c>
      <c r="I32" s="30">
        <v>300</v>
      </c>
    </row>
    <row r="33" spans="1:9" ht="12" customHeight="1" x14ac:dyDescent="0.15">
      <c r="F33" s="20" t="s">
        <v>202</v>
      </c>
      <c r="G33" s="20" t="s">
        <v>0</v>
      </c>
      <c r="H33" s="20" t="s">
        <v>0</v>
      </c>
      <c r="I33" s="30">
        <v>300</v>
      </c>
    </row>
    <row r="35" spans="1:9" ht="12" customHeight="1" x14ac:dyDescent="0.15">
      <c r="A35" s="23" t="s">
        <v>44</v>
      </c>
      <c r="B35" s="39" t="s">
        <v>45</v>
      </c>
      <c r="C35" s="39"/>
      <c r="D35" s="39"/>
      <c r="E35" s="39"/>
      <c r="F35" s="23" t="s">
        <v>183</v>
      </c>
      <c r="I35" s="28">
        <v>0</v>
      </c>
    </row>
    <row r="36" spans="1:9" ht="12" customHeight="1" x14ac:dyDescent="0.15">
      <c r="B36" s="23" t="s">
        <v>229</v>
      </c>
      <c r="C36" s="23" t="s">
        <v>185</v>
      </c>
      <c r="D36" s="23" t="s">
        <v>230</v>
      </c>
      <c r="E36" s="23" t="s">
        <v>231</v>
      </c>
      <c r="F36" s="23" t="s">
        <v>188</v>
      </c>
      <c r="G36" s="25">
        <v>318.8</v>
      </c>
    </row>
    <row r="37" spans="1:9" ht="12" customHeight="1" x14ac:dyDescent="0.15">
      <c r="B37" s="23" t="s">
        <v>232</v>
      </c>
      <c r="C37" s="23" t="s">
        <v>185</v>
      </c>
      <c r="D37" s="23" t="s">
        <v>233</v>
      </c>
      <c r="E37" s="23" t="s">
        <v>227</v>
      </c>
      <c r="F37" s="23" t="s">
        <v>188</v>
      </c>
      <c r="G37" s="25">
        <v>38.6</v>
      </c>
    </row>
    <row r="38" spans="1:9" ht="12" customHeight="1" x14ac:dyDescent="0.15">
      <c r="B38" s="23" t="s">
        <v>234</v>
      </c>
      <c r="C38" s="23" t="s">
        <v>185</v>
      </c>
      <c r="D38" s="23" t="s">
        <v>235</v>
      </c>
      <c r="E38" s="23" t="s">
        <v>194</v>
      </c>
      <c r="F38" s="23" t="s">
        <v>188</v>
      </c>
      <c r="G38" s="25">
        <v>102.1</v>
      </c>
    </row>
    <row r="39" spans="1:9" ht="12" customHeight="1" x14ac:dyDescent="0.15">
      <c r="B39" s="23" t="s">
        <v>236</v>
      </c>
      <c r="C39" s="23" t="s">
        <v>185</v>
      </c>
      <c r="D39" s="23" t="s">
        <v>237</v>
      </c>
      <c r="E39" s="23" t="s">
        <v>238</v>
      </c>
      <c r="F39" s="23" t="s">
        <v>188</v>
      </c>
      <c r="G39" s="25">
        <v>272.05</v>
      </c>
    </row>
    <row r="40" spans="1:9" ht="12" customHeight="1" x14ac:dyDescent="0.15">
      <c r="B40" s="23" t="s">
        <v>239</v>
      </c>
      <c r="C40" s="23" t="s">
        <v>185</v>
      </c>
      <c r="D40" s="23" t="s">
        <v>240</v>
      </c>
      <c r="E40" s="23" t="s">
        <v>241</v>
      </c>
      <c r="F40" s="23" t="s">
        <v>188</v>
      </c>
      <c r="G40" s="25">
        <v>88.2</v>
      </c>
    </row>
    <row r="41" spans="1:9" ht="12" customHeight="1" x14ac:dyDescent="0.15">
      <c r="B41" s="23" t="s">
        <v>242</v>
      </c>
      <c r="C41" s="23" t="s">
        <v>185</v>
      </c>
      <c r="D41" s="23" t="s">
        <v>243</v>
      </c>
      <c r="E41" s="23" t="s">
        <v>244</v>
      </c>
      <c r="F41" s="23" t="s">
        <v>188</v>
      </c>
      <c r="G41" s="25">
        <v>33</v>
      </c>
    </row>
    <row r="42" spans="1:9" ht="12" customHeight="1" x14ac:dyDescent="0.15">
      <c r="F42" s="20" t="s">
        <v>201</v>
      </c>
      <c r="G42" s="26">
        <v>852.75</v>
      </c>
      <c r="H42" s="26">
        <v>0</v>
      </c>
      <c r="I42" s="30">
        <v>852.75</v>
      </c>
    </row>
    <row r="43" spans="1:9" ht="12" customHeight="1" x14ac:dyDescent="0.15">
      <c r="F43" s="20" t="s">
        <v>202</v>
      </c>
      <c r="G43" s="20" t="s">
        <v>0</v>
      </c>
      <c r="H43" s="20" t="s">
        <v>0</v>
      </c>
      <c r="I43" s="30">
        <v>852.75</v>
      </c>
    </row>
    <row r="45" spans="1:9" ht="12" customHeight="1" x14ac:dyDescent="0.15">
      <c r="A45" s="23" t="s">
        <v>48</v>
      </c>
      <c r="B45" s="39" t="s">
        <v>49</v>
      </c>
      <c r="C45" s="39"/>
      <c r="D45" s="39"/>
      <c r="E45" s="39"/>
      <c r="F45" s="23" t="s">
        <v>183</v>
      </c>
      <c r="I45" s="28">
        <v>0</v>
      </c>
    </row>
    <row r="46" spans="1:9" ht="12" customHeight="1" x14ac:dyDescent="0.15">
      <c r="B46" s="23" t="s">
        <v>245</v>
      </c>
      <c r="C46" s="23" t="s">
        <v>246</v>
      </c>
      <c r="D46" s="23" t="s">
        <v>247</v>
      </c>
      <c r="E46" s="23" t="s">
        <v>248</v>
      </c>
      <c r="F46" s="23" t="s">
        <v>249</v>
      </c>
      <c r="G46" s="25">
        <v>73</v>
      </c>
    </row>
    <row r="47" spans="1:9" ht="12" customHeight="1" x14ac:dyDescent="0.15">
      <c r="C47" s="39" t="s">
        <v>250</v>
      </c>
      <c r="D47" s="39"/>
      <c r="E47" s="39"/>
      <c r="F47" s="39"/>
    </row>
    <row r="48" spans="1:9" ht="12" customHeight="1" x14ac:dyDescent="0.15">
      <c r="C48" s="39" t="s">
        <v>251</v>
      </c>
      <c r="D48" s="39"/>
      <c r="E48" s="39"/>
      <c r="F48" s="39"/>
    </row>
    <row r="49" spans="2:7" ht="12" customHeight="1" x14ac:dyDescent="0.15">
      <c r="B49" s="23" t="s">
        <v>245</v>
      </c>
      <c r="C49" s="23" t="s">
        <v>246</v>
      </c>
      <c r="D49" s="23" t="s">
        <v>252</v>
      </c>
      <c r="E49" s="23" t="s">
        <v>253</v>
      </c>
      <c r="F49" s="23" t="s">
        <v>249</v>
      </c>
      <c r="G49" s="25">
        <v>73</v>
      </c>
    </row>
    <row r="50" spans="2:7" ht="12" customHeight="1" x14ac:dyDescent="0.15">
      <c r="C50" s="39" t="s">
        <v>250</v>
      </c>
      <c r="D50" s="39"/>
      <c r="E50" s="39"/>
      <c r="F50" s="39"/>
    </row>
    <row r="51" spans="2:7" ht="12" customHeight="1" x14ac:dyDescent="0.15">
      <c r="C51" s="39" t="s">
        <v>251</v>
      </c>
      <c r="D51" s="39"/>
      <c r="E51" s="39"/>
      <c r="F51" s="39"/>
    </row>
    <row r="52" spans="2:7" ht="12" customHeight="1" x14ac:dyDescent="0.15">
      <c r="B52" s="23" t="s">
        <v>245</v>
      </c>
      <c r="C52" s="23" t="s">
        <v>246</v>
      </c>
      <c r="D52" s="23" t="s">
        <v>254</v>
      </c>
      <c r="E52" s="23" t="s">
        <v>255</v>
      </c>
      <c r="F52" s="23" t="s">
        <v>249</v>
      </c>
      <c r="G52" s="25">
        <v>73</v>
      </c>
    </row>
    <row r="53" spans="2:7" ht="12" customHeight="1" x14ac:dyDescent="0.15">
      <c r="B53" s="23" t="s">
        <v>256</v>
      </c>
      <c r="C53" s="23" t="s">
        <v>246</v>
      </c>
      <c r="D53" s="23" t="s">
        <v>254</v>
      </c>
      <c r="E53" s="23" t="s">
        <v>255</v>
      </c>
      <c r="F53" s="23" t="s">
        <v>249</v>
      </c>
      <c r="G53" s="25">
        <v>70</v>
      </c>
    </row>
    <row r="54" spans="2:7" ht="12" customHeight="1" x14ac:dyDescent="0.15">
      <c r="C54" s="39" t="s">
        <v>250</v>
      </c>
      <c r="D54" s="39"/>
      <c r="E54" s="39"/>
      <c r="F54" s="39"/>
    </row>
    <row r="55" spans="2:7" ht="12" customHeight="1" x14ac:dyDescent="0.15">
      <c r="C55" s="39" t="s">
        <v>251</v>
      </c>
      <c r="D55" s="39"/>
      <c r="E55" s="39"/>
      <c r="F55" s="39"/>
    </row>
    <row r="56" spans="2:7" ht="12" customHeight="1" x14ac:dyDescent="0.15">
      <c r="B56" s="23" t="s">
        <v>245</v>
      </c>
      <c r="C56" s="23" t="s">
        <v>246</v>
      </c>
      <c r="D56" s="23" t="s">
        <v>257</v>
      </c>
      <c r="E56" s="23" t="s">
        <v>213</v>
      </c>
      <c r="F56" s="23" t="s">
        <v>249</v>
      </c>
      <c r="G56" s="25">
        <v>73</v>
      </c>
    </row>
    <row r="57" spans="2:7" ht="12" customHeight="1" x14ac:dyDescent="0.15">
      <c r="C57" s="39" t="s">
        <v>250</v>
      </c>
      <c r="D57" s="39"/>
      <c r="E57" s="39"/>
      <c r="F57" s="39"/>
    </row>
    <row r="58" spans="2:7" ht="12" customHeight="1" x14ac:dyDescent="0.15">
      <c r="C58" s="39" t="s">
        <v>251</v>
      </c>
      <c r="D58" s="39"/>
      <c r="E58" s="39"/>
      <c r="F58" s="39"/>
    </row>
    <row r="59" spans="2:7" ht="12" customHeight="1" x14ac:dyDescent="0.15">
      <c r="B59" s="23" t="s">
        <v>245</v>
      </c>
      <c r="C59" s="23" t="s">
        <v>246</v>
      </c>
      <c r="D59" s="23" t="s">
        <v>258</v>
      </c>
      <c r="E59" s="23" t="s">
        <v>259</v>
      </c>
      <c r="F59" s="23" t="s">
        <v>249</v>
      </c>
      <c r="G59" s="25">
        <v>73</v>
      </c>
    </row>
    <row r="60" spans="2:7" ht="12" customHeight="1" x14ac:dyDescent="0.15">
      <c r="C60" s="39" t="s">
        <v>250</v>
      </c>
      <c r="D60" s="39"/>
      <c r="E60" s="39"/>
      <c r="F60" s="39"/>
    </row>
    <row r="61" spans="2:7" ht="12" customHeight="1" x14ac:dyDescent="0.15">
      <c r="C61" s="39" t="s">
        <v>251</v>
      </c>
      <c r="D61" s="39"/>
      <c r="E61" s="39"/>
      <c r="F61" s="39"/>
    </row>
    <row r="62" spans="2:7" ht="12" customHeight="1" x14ac:dyDescent="0.15">
      <c r="B62" s="23" t="s">
        <v>245</v>
      </c>
      <c r="C62" s="23" t="s">
        <v>246</v>
      </c>
      <c r="D62" s="23" t="s">
        <v>260</v>
      </c>
      <c r="E62" s="23" t="s">
        <v>261</v>
      </c>
      <c r="F62" s="23" t="s">
        <v>249</v>
      </c>
      <c r="G62" s="25">
        <v>73</v>
      </c>
    </row>
    <row r="63" spans="2:7" ht="12" customHeight="1" x14ac:dyDescent="0.15">
      <c r="C63" s="39" t="s">
        <v>250</v>
      </c>
      <c r="D63" s="39"/>
      <c r="E63" s="39"/>
      <c r="F63" s="39"/>
    </row>
    <row r="64" spans="2:7" ht="12" customHeight="1" x14ac:dyDescent="0.15">
      <c r="C64" s="39" t="s">
        <v>251</v>
      </c>
      <c r="D64" s="39"/>
      <c r="E64" s="39"/>
      <c r="F64" s="39"/>
    </row>
    <row r="65" spans="1:9" ht="12" customHeight="1" x14ac:dyDescent="0.15">
      <c r="B65" s="23" t="s">
        <v>245</v>
      </c>
      <c r="C65" s="23" t="s">
        <v>246</v>
      </c>
      <c r="D65" s="23" t="s">
        <v>262</v>
      </c>
      <c r="E65" s="23" t="s">
        <v>263</v>
      </c>
      <c r="F65" s="23" t="s">
        <v>249</v>
      </c>
      <c r="G65" s="25">
        <v>73</v>
      </c>
    </row>
    <row r="66" spans="1:9" ht="12" customHeight="1" x14ac:dyDescent="0.15">
      <c r="C66" s="39" t="s">
        <v>250</v>
      </c>
      <c r="D66" s="39"/>
      <c r="E66" s="39"/>
      <c r="F66" s="39"/>
    </row>
    <row r="67" spans="1:9" ht="12" customHeight="1" x14ac:dyDescent="0.15">
      <c r="C67" s="39" t="s">
        <v>251</v>
      </c>
      <c r="D67" s="39"/>
      <c r="E67" s="39"/>
      <c r="F67" s="39"/>
    </row>
    <row r="68" spans="1:9" ht="12" customHeight="1" x14ac:dyDescent="0.15">
      <c r="F68" s="20" t="s">
        <v>201</v>
      </c>
      <c r="G68" s="26">
        <v>581</v>
      </c>
      <c r="H68" s="26">
        <v>0</v>
      </c>
      <c r="I68" s="30">
        <v>581</v>
      </c>
    </row>
    <row r="69" spans="1:9" ht="12" customHeight="1" x14ac:dyDescent="0.15">
      <c r="F69" s="20" t="s">
        <v>202</v>
      </c>
      <c r="G69" s="20" t="s">
        <v>0</v>
      </c>
      <c r="H69" s="20" t="s">
        <v>0</v>
      </c>
      <c r="I69" s="30">
        <v>581</v>
      </c>
    </row>
    <row r="71" spans="1:9" ht="12" customHeight="1" x14ac:dyDescent="0.15">
      <c r="A71" s="23" t="s">
        <v>50</v>
      </c>
      <c r="B71" s="39" t="s">
        <v>51</v>
      </c>
      <c r="C71" s="39"/>
      <c r="D71" s="39"/>
      <c r="E71" s="39"/>
      <c r="F71" s="23" t="s">
        <v>183</v>
      </c>
      <c r="I71" s="28">
        <v>0</v>
      </c>
    </row>
    <row r="72" spans="1:9" ht="12" customHeight="1" x14ac:dyDescent="0.15">
      <c r="B72" s="23" t="s">
        <v>264</v>
      </c>
      <c r="C72" s="23" t="s">
        <v>185</v>
      </c>
      <c r="D72" s="23" t="s">
        <v>265</v>
      </c>
      <c r="E72" s="23" t="s">
        <v>266</v>
      </c>
      <c r="F72" s="23" t="s">
        <v>188</v>
      </c>
      <c r="G72" s="25">
        <v>216</v>
      </c>
    </row>
    <row r="73" spans="1:9" ht="12" customHeight="1" x14ac:dyDescent="0.15">
      <c r="B73" s="23" t="s">
        <v>267</v>
      </c>
      <c r="C73" s="23" t="s">
        <v>185</v>
      </c>
      <c r="D73" s="23" t="s">
        <v>268</v>
      </c>
      <c r="E73" s="23" t="s">
        <v>269</v>
      </c>
      <c r="F73" s="23" t="s">
        <v>188</v>
      </c>
      <c r="G73" s="25">
        <v>4</v>
      </c>
    </row>
    <row r="74" spans="1:9" ht="12" customHeight="1" x14ac:dyDescent="0.15">
      <c r="F74" s="20" t="s">
        <v>201</v>
      </c>
      <c r="G74" s="26">
        <v>220</v>
      </c>
      <c r="H74" s="26">
        <v>0</v>
      </c>
      <c r="I74" s="30">
        <v>220</v>
      </c>
    </row>
    <row r="75" spans="1:9" ht="12" customHeight="1" x14ac:dyDescent="0.15">
      <c r="F75" s="20" t="s">
        <v>202</v>
      </c>
      <c r="G75" s="20" t="s">
        <v>0</v>
      </c>
      <c r="H75" s="20" t="s">
        <v>0</v>
      </c>
      <c r="I75" s="30">
        <v>220</v>
      </c>
    </row>
    <row r="77" spans="1:9" ht="12" customHeight="1" x14ac:dyDescent="0.15">
      <c r="A77" s="23" t="s">
        <v>52</v>
      </c>
      <c r="B77" s="39" t="s">
        <v>53</v>
      </c>
      <c r="C77" s="39"/>
      <c r="D77" s="39"/>
      <c r="E77" s="39"/>
      <c r="F77" s="23" t="s">
        <v>183</v>
      </c>
      <c r="I77" s="28">
        <v>0</v>
      </c>
    </row>
    <row r="78" spans="1:9" ht="12" customHeight="1" x14ac:dyDescent="0.15">
      <c r="B78" s="23" t="s">
        <v>270</v>
      </c>
      <c r="C78" s="23" t="s">
        <v>185</v>
      </c>
      <c r="D78" s="23" t="s">
        <v>271</v>
      </c>
      <c r="E78" s="23" t="s">
        <v>272</v>
      </c>
      <c r="F78" s="23" t="s">
        <v>273</v>
      </c>
      <c r="G78" s="25">
        <v>56</v>
      </c>
    </row>
    <row r="79" spans="1:9" ht="12" customHeight="1" x14ac:dyDescent="0.15">
      <c r="B79" s="23" t="s">
        <v>274</v>
      </c>
      <c r="C79" s="23" t="s">
        <v>185</v>
      </c>
      <c r="D79" s="23" t="s">
        <v>275</v>
      </c>
      <c r="E79" s="23" t="s">
        <v>266</v>
      </c>
      <c r="F79" s="23" t="s">
        <v>276</v>
      </c>
      <c r="G79" s="25">
        <v>27.43</v>
      </c>
    </row>
    <row r="80" spans="1:9" ht="12" customHeight="1" x14ac:dyDescent="0.15">
      <c r="B80" s="23" t="s">
        <v>277</v>
      </c>
      <c r="C80" s="23" t="s">
        <v>278</v>
      </c>
      <c r="D80" s="23" t="s">
        <v>279</v>
      </c>
      <c r="E80" s="23" t="s">
        <v>280</v>
      </c>
      <c r="F80" s="23" t="s">
        <v>281</v>
      </c>
      <c r="G80" s="25">
        <v>0.33</v>
      </c>
    </row>
    <row r="81" spans="1:9" ht="12" customHeight="1" x14ac:dyDescent="0.15">
      <c r="B81" s="23" t="s">
        <v>282</v>
      </c>
      <c r="C81" s="23" t="s">
        <v>185</v>
      </c>
      <c r="D81" s="23" t="s">
        <v>283</v>
      </c>
      <c r="E81" s="23" t="s">
        <v>284</v>
      </c>
      <c r="F81" s="23" t="s">
        <v>188</v>
      </c>
      <c r="G81" s="25">
        <v>50</v>
      </c>
    </row>
    <row r="82" spans="1:9" ht="12" customHeight="1" x14ac:dyDescent="0.15">
      <c r="F82" s="20" t="s">
        <v>201</v>
      </c>
      <c r="G82" s="26">
        <v>133.76</v>
      </c>
      <c r="H82" s="26">
        <v>0</v>
      </c>
      <c r="I82" s="30">
        <v>133.76</v>
      </c>
    </row>
    <row r="83" spans="1:9" ht="12" customHeight="1" x14ac:dyDescent="0.15">
      <c r="F83" s="20" t="s">
        <v>202</v>
      </c>
      <c r="G83" s="20" t="s">
        <v>0</v>
      </c>
      <c r="H83" s="20" t="s">
        <v>0</v>
      </c>
      <c r="I83" s="30">
        <v>133.76</v>
      </c>
    </row>
    <row r="85" spans="1:9" ht="12" customHeight="1" x14ac:dyDescent="0.15">
      <c r="A85" s="23" t="s">
        <v>54</v>
      </c>
      <c r="B85" s="39" t="s">
        <v>55</v>
      </c>
      <c r="C85" s="39"/>
      <c r="D85" s="39"/>
      <c r="E85" s="39"/>
      <c r="F85" s="23" t="s">
        <v>183</v>
      </c>
      <c r="I85" s="28">
        <v>0</v>
      </c>
    </row>
    <row r="86" spans="1:9" ht="12" customHeight="1" x14ac:dyDescent="0.15">
      <c r="B86" s="23" t="s">
        <v>285</v>
      </c>
      <c r="C86" s="23" t="s">
        <v>246</v>
      </c>
      <c r="D86" s="23" t="s">
        <v>286</v>
      </c>
      <c r="E86" s="23" t="s">
        <v>287</v>
      </c>
      <c r="F86" s="23" t="s">
        <v>288</v>
      </c>
      <c r="G86" s="25">
        <v>154.08000000000001</v>
      </c>
    </row>
    <row r="87" spans="1:9" ht="12" customHeight="1" x14ac:dyDescent="0.15">
      <c r="C87" s="39" t="s">
        <v>289</v>
      </c>
      <c r="D87" s="39"/>
      <c r="E87" s="39"/>
      <c r="F87" s="39"/>
    </row>
    <row r="88" spans="1:9" ht="12" customHeight="1" x14ac:dyDescent="0.15">
      <c r="C88" s="39" t="s">
        <v>290</v>
      </c>
      <c r="D88" s="39"/>
      <c r="E88" s="39"/>
      <c r="F88" s="39"/>
    </row>
    <row r="89" spans="1:9" ht="12" customHeight="1" x14ac:dyDescent="0.15">
      <c r="C89" s="39" t="s">
        <v>291</v>
      </c>
      <c r="D89" s="39"/>
      <c r="E89" s="39"/>
      <c r="F89" s="39"/>
    </row>
    <row r="90" spans="1:9" ht="12" customHeight="1" x14ac:dyDescent="0.15">
      <c r="C90" s="39" t="s">
        <v>292</v>
      </c>
      <c r="D90" s="39"/>
      <c r="E90" s="39"/>
      <c r="F90" s="39"/>
    </row>
    <row r="91" spans="1:9" ht="12" customHeight="1" x14ac:dyDescent="0.15">
      <c r="B91" s="23" t="s">
        <v>285</v>
      </c>
      <c r="C91" s="23" t="s">
        <v>246</v>
      </c>
      <c r="D91" s="23" t="s">
        <v>293</v>
      </c>
      <c r="E91" s="23" t="s">
        <v>253</v>
      </c>
      <c r="F91" s="23" t="s">
        <v>288</v>
      </c>
      <c r="G91" s="25">
        <v>147.43</v>
      </c>
    </row>
    <row r="92" spans="1:9" ht="12" customHeight="1" x14ac:dyDescent="0.15">
      <c r="C92" s="39" t="s">
        <v>289</v>
      </c>
      <c r="D92" s="39"/>
      <c r="E92" s="39"/>
      <c r="F92" s="39"/>
    </row>
    <row r="93" spans="1:9" ht="12" customHeight="1" x14ac:dyDescent="0.15">
      <c r="C93" s="39" t="s">
        <v>290</v>
      </c>
      <c r="D93" s="39"/>
      <c r="E93" s="39"/>
      <c r="F93" s="39"/>
    </row>
    <row r="94" spans="1:9" ht="12" customHeight="1" x14ac:dyDescent="0.15">
      <c r="C94" s="39" t="s">
        <v>291</v>
      </c>
      <c r="D94" s="39"/>
      <c r="E94" s="39"/>
      <c r="F94" s="39"/>
    </row>
    <row r="95" spans="1:9" ht="12" customHeight="1" x14ac:dyDescent="0.15">
      <c r="C95" s="39" t="s">
        <v>292</v>
      </c>
      <c r="D95" s="39"/>
      <c r="E95" s="39"/>
      <c r="F95" s="39"/>
    </row>
    <row r="96" spans="1:9" ht="12" customHeight="1" x14ac:dyDescent="0.15">
      <c r="B96" s="23" t="s">
        <v>285</v>
      </c>
      <c r="C96" s="23" t="s">
        <v>246</v>
      </c>
      <c r="D96" s="23" t="s">
        <v>294</v>
      </c>
      <c r="E96" s="23" t="s">
        <v>295</v>
      </c>
      <c r="F96" s="23" t="s">
        <v>288</v>
      </c>
      <c r="G96" s="25">
        <v>127.12</v>
      </c>
    </row>
    <row r="97" spans="1:9" ht="12" customHeight="1" x14ac:dyDescent="0.15">
      <c r="C97" s="39" t="s">
        <v>289</v>
      </c>
      <c r="D97" s="39"/>
      <c r="E97" s="39"/>
      <c r="F97" s="39"/>
    </row>
    <row r="98" spans="1:9" ht="12" customHeight="1" x14ac:dyDescent="0.15">
      <c r="C98" s="39" t="s">
        <v>290</v>
      </c>
      <c r="D98" s="39"/>
      <c r="E98" s="39"/>
      <c r="F98" s="39"/>
    </row>
    <row r="99" spans="1:9" ht="12" customHeight="1" x14ac:dyDescent="0.15">
      <c r="C99" s="39" t="s">
        <v>291</v>
      </c>
      <c r="D99" s="39"/>
      <c r="E99" s="39"/>
      <c r="F99" s="39"/>
    </row>
    <row r="100" spans="1:9" ht="12" customHeight="1" x14ac:dyDescent="0.15">
      <c r="C100" s="39" t="s">
        <v>292</v>
      </c>
      <c r="D100" s="39"/>
      <c r="E100" s="39"/>
      <c r="F100" s="39"/>
    </row>
    <row r="101" spans="1:9" ht="12" customHeight="1" x14ac:dyDescent="0.15">
      <c r="B101" s="23" t="s">
        <v>285</v>
      </c>
      <c r="C101" s="23" t="s">
        <v>246</v>
      </c>
      <c r="D101" s="23" t="s">
        <v>296</v>
      </c>
      <c r="E101" s="23" t="s">
        <v>297</v>
      </c>
      <c r="F101" s="23" t="s">
        <v>288</v>
      </c>
      <c r="G101" s="25">
        <v>133.96</v>
      </c>
    </row>
    <row r="102" spans="1:9" ht="12" customHeight="1" x14ac:dyDescent="0.15">
      <c r="C102" s="39" t="s">
        <v>289</v>
      </c>
      <c r="D102" s="39"/>
      <c r="E102" s="39"/>
      <c r="F102" s="39"/>
    </row>
    <row r="103" spans="1:9" ht="12" customHeight="1" x14ac:dyDescent="0.15">
      <c r="C103" s="39" t="s">
        <v>290</v>
      </c>
      <c r="D103" s="39"/>
      <c r="E103" s="39"/>
      <c r="F103" s="39"/>
    </row>
    <row r="104" spans="1:9" ht="12" customHeight="1" x14ac:dyDescent="0.15">
      <c r="C104" s="39" t="s">
        <v>291</v>
      </c>
      <c r="D104" s="39"/>
      <c r="E104" s="39"/>
      <c r="F104" s="39"/>
    </row>
    <row r="105" spans="1:9" ht="12" customHeight="1" x14ac:dyDescent="0.15">
      <c r="C105" s="39" t="s">
        <v>292</v>
      </c>
      <c r="D105" s="39"/>
      <c r="E105" s="39"/>
      <c r="F105" s="39"/>
    </row>
    <row r="106" spans="1:9" ht="12" customHeight="1" x14ac:dyDescent="0.15">
      <c r="B106" s="23" t="s">
        <v>298</v>
      </c>
      <c r="C106" s="23" t="s">
        <v>299</v>
      </c>
      <c r="D106" s="23" t="s">
        <v>300</v>
      </c>
      <c r="E106" s="23" t="s">
        <v>208</v>
      </c>
      <c r="F106" s="23" t="s">
        <v>301</v>
      </c>
      <c r="G106" s="25">
        <v>77.959999999999994</v>
      </c>
    </row>
    <row r="107" spans="1:9" ht="12" customHeight="1" x14ac:dyDescent="0.15">
      <c r="C107" s="39" t="s">
        <v>302</v>
      </c>
      <c r="D107" s="39"/>
      <c r="E107" s="39"/>
      <c r="F107" s="39"/>
    </row>
    <row r="108" spans="1:9" ht="12" customHeight="1" x14ac:dyDescent="0.15">
      <c r="C108" s="39" t="s">
        <v>303</v>
      </c>
      <c r="D108" s="39"/>
      <c r="E108" s="39"/>
      <c r="F108" s="39"/>
    </row>
    <row r="109" spans="1:9" ht="12" customHeight="1" x14ac:dyDescent="0.15">
      <c r="F109" s="20" t="s">
        <v>201</v>
      </c>
      <c r="G109" s="26">
        <v>640.54999999999995</v>
      </c>
      <c r="H109" s="26">
        <v>0</v>
      </c>
      <c r="I109" s="30">
        <v>640.54999999999995</v>
      </c>
    </row>
    <row r="110" spans="1:9" ht="12" customHeight="1" x14ac:dyDescent="0.15">
      <c r="F110" s="20" t="s">
        <v>202</v>
      </c>
      <c r="G110" s="20" t="s">
        <v>0</v>
      </c>
      <c r="H110" s="20" t="s">
        <v>0</v>
      </c>
      <c r="I110" s="30">
        <v>640.54999999999995</v>
      </c>
    </row>
    <row r="112" spans="1:9" ht="12" customHeight="1" x14ac:dyDescent="0.15">
      <c r="A112" s="23" t="s">
        <v>56</v>
      </c>
      <c r="B112" s="39" t="s">
        <v>57</v>
      </c>
      <c r="C112" s="39"/>
      <c r="D112" s="39"/>
      <c r="E112" s="39"/>
      <c r="F112" s="23" t="s">
        <v>183</v>
      </c>
      <c r="I112" s="28">
        <v>0</v>
      </c>
    </row>
    <row r="113" spans="2:7" ht="12" customHeight="1" x14ac:dyDescent="0.15">
      <c r="B113" s="23" t="s">
        <v>304</v>
      </c>
      <c r="C113" s="23" t="s">
        <v>246</v>
      </c>
      <c r="D113" s="23" t="s">
        <v>286</v>
      </c>
      <c r="E113" s="23" t="s">
        <v>287</v>
      </c>
      <c r="F113" s="23" t="s">
        <v>288</v>
      </c>
      <c r="G113" s="25">
        <v>1405.04</v>
      </c>
    </row>
    <row r="114" spans="2:7" ht="12" customHeight="1" x14ac:dyDescent="0.15">
      <c r="C114" s="39" t="s">
        <v>289</v>
      </c>
      <c r="D114" s="39"/>
      <c r="E114" s="39"/>
      <c r="F114" s="39"/>
    </row>
    <row r="115" spans="2:7" ht="12" customHeight="1" x14ac:dyDescent="0.15">
      <c r="C115" s="39" t="s">
        <v>290</v>
      </c>
      <c r="D115" s="39"/>
      <c r="E115" s="39"/>
      <c r="F115" s="39"/>
    </row>
    <row r="116" spans="2:7" ht="12" customHeight="1" x14ac:dyDescent="0.15">
      <c r="C116" s="39" t="s">
        <v>291</v>
      </c>
      <c r="D116" s="39"/>
      <c r="E116" s="39"/>
      <c r="F116" s="39"/>
    </row>
    <row r="117" spans="2:7" ht="12" customHeight="1" x14ac:dyDescent="0.15">
      <c r="C117" s="39" t="s">
        <v>292</v>
      </c>
      <c r="D117" s="39"/>
      <c r="E117" s="39"/>
      <c r="F117" s="39"/>
    </row>
    <row r="118" spans="2:7" ht="12" customHeight="1" x14ac:dyDescent="0.15">
      <c r="B118" s="23" t="s">
        <v>304</v>
      </c>
      <c r="C118" s="23" t="s">
        <v>246</v>
      </c>
      <c r="D118" s="23" t="s">
        <v>293</v>
      </c>
      <c r="E118" s="23" t="s">
        <v>253</v>
      </c>
      <c r="F118" s="23" t="s">
        <v>288</v>
      </c>
      <c r="G118" s="25">
        <v>1411.69</v>
      </c>
    </row>
    <row r="119" spans="2:7" ht="12" customHeight="1" x14ac:dyDescent="0.15">
      <c r="C119" s="39" t="s">
        <v>289</v>
      </c>
      <c r="D119" s="39"/>
      <c r="E119" s="39"/>
      <c r="F119" s="39"/>
    </row>
    <row r="120" spans="2:7" ht="12" customHeight="1" x14ac:dyDescent="0.15">
      <c r="C120" s="39" t="s">
        <v>290</v>
      </c>
      <c r="D120" s="39"/>
      <c r="E120" s="39"/>
      <c r="F120" s="39"/>
    </row>
    <row r="121" spans="2:7" ht="12" customHeight="1" x14ac:dyDescent="0.15">
      <c r="C121" s="39" t="s">
        <v>291</v>
      </c>
      <c r="D121" s="39"/>
      <c r="E121" s="39"/>
      <c r="F121" s="39"/>
    </row>
    <row r="122" spans="2:7" ht="12" customHeight="1" x14ac:dyDescent="0.15">
      <c r="C122" s="39" t="s">
        <v>292</v>
      </c>
      <c r="D122" s="39"/>
      <c r="E122" s="39"/>
      <c r="F122" s="39"/>
    </row>
    <row r="123" spans="2:7" ht="12" customHeight="1" x14ac:dyDescent="0.15">
      <c r="B123" s="23" t="s">
        <v>304</v>
      </c>
      <c r="C123" s="23" t="s">
        <v>246</v>
      </c>
      <c r="D123" s="23" t="s">
        <v>294</v>
      </c>
      <c r="E123" s="23" t="s">
        <v>295</v>
      </c>
      <c r="F123" s="23" t="s">
        <v>288</v>
      </c>
      <c r="G123" s="25">
        <v>1432</v>
      </c>
    </row>
    <row r="124" spans="2:7" ht="12" customHeight="1" x14ac:dyDescent="0.15">
      <c r="C124" s="39" t="s">
        <v>289</v>
      </c>
      <c r="D124" s="39"/>
      <c r="E124" s="39"/>
      <c r="F124" s="39"/>
    </row>
    <row r="125" spans="2:7" ht="12" customHeight="1" x14ac:dyDescent="0.15">
      <c r="C125" s="39" t="s">
        <v>290</v>
      </c>
      <c r="D125" s="39"/>
      <c r="E125" s="39"/>
      <c r="F125" s="39"/>
    </row>
    <row r="126" spans="2:7" ht="12" customHeight="1" x14ac:dyDescent="0.15">
      <c r="C126" s="39" t="s">
        <v>291</v>
      </c>
      <c r="D126" s="39"/>
      <c r="E126" s="39"/>
      <c r="F126" s="39"/>
    </row>
    <row r="127" spans="2:7" ht="12" customHeight="1" x14ac:dyDescent="0.15">
      <c r="C127" s="39" t="s">
        <v>292</v>
      </c>
      <c r="D127" s="39"/>
      <c r="E127" s="39"/>
      <c r="F127" s="39"/>
    </row>
    <row r="128" spans="2:7" ht="12" customHeight="1" x14ac:dyDescent="0.15">
      <c r="B128" s="23" t="s">
        <v>304</v>
      </c>
      <c r="C128" s="23" t="s">
        <v>246</v>
      </c>
      <c r="D128" s="23" t="s">
        <v>296</v>
      </c>
      <c r="E128" s="23" t="s">
        <v>297</v>
      </c>
      <c r="F128" s="23" t="s">
        <v>288</v>
      </c>
      <c r="G128" s="25">
        <v>1425.16</v>
      </c>
    </row>
    <row r="129" spans="1:9" ht="12" customHeight="1" x14ac:dyDescent="0.15">
      <c r="C129" s="39" t="s">
        <v>289</v>
      </c>
      <c r="D129" s="39"/>
      <c r="E129" s="39"/>
      <c r="F129" s="39"/>
    </row>
    <row r="130" spans="1:9" ht="12" customHeight="1" x14ac:dyDescent="0.15">
      <c r="C130" s="39" t="s">
        <v>290</v>
      </c>
      <c r="D130" s="39"/>
      <c r="E130" s="39"/>
      <c r="F130" s="39"/>
    </row>
    <row r="131" spans="1:9" ht="12" customHeight="1" x14ac:dyDescent="0.15">
      <c r="C131" s="39" t="s">
        <v>291</v>
      </c>
      <c r="D131" s="39"/>
      <c r="E131" s="39"/>
      <c r="F131" s="39"/>
    </row>
    <row r="133" spans="1:9" ht="12" customHeight="1" x14ac:dyDescent="0.15">
      <c r="C133" s="39" t="s">
        <v>292</v>
      </c>
      <c r="D133" s="39"/>
      <c r="E133" s="39"/>
      <c r="F133" s="39"/>
    </row>
    <row r="134" spans="1:9" ht="12" customHeight="1" x14ac:dyDescent="0.15">
      <c r="B134" s="23" t="s">
        <v>305</v>
      </c>
      <c r="C134" s="23" t="s">
        <v>299</v>
      </c>
      <c r="D134" s="23" t="s">
        <v>300</v>
      </c>
      <c r="E134" s="23" t="s">
        <v>208</v>
      </c>
      <c r="F134" s="23" t="s">
        <v>301</v>
      </c>
      <c r="H134" s="25">
        <v>5673.89</v>
      </c>
    </row>
    <row r="135" spans="1:9" ht="12" customHeight="1" x14ac:dyDescent="0.15">
      <c r="C135" s="39" t="s">
        <v>302</v>
      </c>
      <c r="D135" s="39"/>
      <c r="E135" s="39"/>
      <c r="F135" s="39"/>
    </row>
    <row r="136" spans="1:9" ht="12" customHeight="1" x14ac:dyDescent="0.15">
      <c r="C136" s="39" t="s">
        <v>303</v>
      </c>
      <c r="D136" s="39"/>
      <c r="E136" s="39"/>
      <c r="F136" s="39"/>
    </row>
    <row r="137" spans="1:9" ht="12" customHeight="1" x14ac:dyDescent="0.15">
      <c r="F137" s="20" t="s">
        <v>201</v>
      </c>
      <c r="G137" s="26">
        <v>5673.89</v>
      </c>
      <c r="H137" s="26">
        <v>5673.89</v>
      </c>
      <c r="I137" s="30">
        <v>0</v>
      </c>
    </row>
    <row r="138" spans="1:9" ht="12" customHeight="1" x14ac:dyDescent="0.15">
      <c r="F138" s="20" t="s">
        <v>202</v>
      </c>
      <c r="G138" s="20" t="s">
        <v>0</v>
      </c>
      <c r="H138" s="20" t="s">
        <v>0</v>
      </c>
      <c r="I138" s="30">
        <v>0</v>
      </c>
    </row>
    <row r="140" spans="1:9" ht="12" customHeight="1" x14ac:dyDescent="0.15">
      <c r="A140" s="23" t="s">
        <v>58</v>
      </c>
      <c r="B140" s="39" t="s">
        <v>59</v>
      </c>
      <c r="C140" s="39"/>
      <c r="D140" s="39"/>
      <c r="E140" s="39"/>
      <c r="F140" s="23" t="s">
        <v>183</v>
      </c>
      <c r="I140" s="28">
        <v>0</v>
      </c>
    </row>
    <row r="141" spans="1:9" ht="12" customHeight="1" x14ac:dyDescent="0.15">
      <c r="C141" s="23" t="s">
        <v>306</v>
      </c>
      <c r="D141" s="23" t="s">
        <v>307</v>
      </c>
      <c r="E141" s="23" t="s">
        <v>308</v>
      </c>
      <c r="F141" s="23" t="s">
        <v>309</v>
      </c>
      <c r="G141" s="25">
        <v>30</v>
      </c>
    </row>
    <row r="142" spans="1:9" ht="12" customHeight="1" x14ac:dyDescent="0.15">
      <c r="B142" s="23" t="s">
        <v>310</v>
      </c>
      <c r="C142" s="23" t="s">
        <v>246</v>
      </c>
      <c r="D142" s="23" t="s">
        <v>254</v>
      </c>
      <c r="E142" s="23" t="s">
        <v>255</v>
      </c>
      <c r="F142" s="23" t="s">
        <v>249</v>
      </c>
      <c r="H142" s="25">
        <v>30</v>
      </c>
    </row>
    <row r="143" spans="1:9" ht="12" customHeight="1" x14ac:dyDescent="0.15">
      <c r="C143" s="39" t="s">
        <v>250</v>
      </c>
      <c r="D143" s="39"/>
      <c r="E143" s="39"/>
      <c r="F143" s="39"/>
    </row>
    <row r="144" spans="1:9" ht="12" customHeight="1" x14ac:dyDescent="0.15">
      <c r="C144" s="39" t="s">
        <v>251</v>
      </c>
      <c r="D144" s="39"/>
      <c r="E144" s="39"/>
      <c r="F144" s="39"/>
    </row>
    <row r="145" spans="1:9" ht="12" customHeight="1" x14ac:dyDescent="0.15">
      <c r="F145" s="20" t="s">
        <v>201</v>
      </c>
      <c r="G145" s="26">
        <v>30</v>
      </c>
      <c r="H145" s="26">
        <v>30</v>
      </c>
      <c r="I145" s="30">
        <v>0</v>
      </c>
    </row>
    <row r="146" spans="1:9" ht="12" customHeight="1" x14ac:dyDescent="0.15">
      <c r="F146" s="20" t="s">
        <v>202</v>
      </c>
      <c r="G146" s="20" t="s">
        <v>0</v>
      </c>
      <c r="H146" s="20" t="s">
        <v>0</v>
      </c>
      <c r="I146" s="30">
        <v>0</v>
      </c>
    </row>
    <row r="148" spans="1:9" ht="12" customHeight="1" x14ac:dyDescent="0.15">
      <c r="A148" s="23" t="s">
        <v>60</v>
      </c>
      <c r="B148" s="39" t="s">
        <v>61</v>
      </c>
      <c r="C148" s="39"/>
      <c r="D148" s="39"/>
      <c r="E148" s="39"/>
      <c r="F148" s="23" t="s">
        <v>183</v>
      </c>
      <c r="I148" s="28">
        <v>0</v>
      </c>
    </row>
    <row r="149" spans="1:9" ht="12" customHeight="1" x14ac:dyDescent="0.15">
      <c r="B149" s="23" t="s">
        <v>311</v>
      </c>
      <c r="C149" s="23" t="s">
        <v>185</v>
      </c>
      <c r="D149" s="23" t="s">
        <v>312</v>
      </c>
      <c r="E149" s="23" t="s">
        <v>313</v>
      </c>
      <c r="F149" s="23" t="s">
        <v>314</v>
      </c>
      <c r="G149" s="25">
        <v>100</v>
      </c>
    </row>
    <row r="150" spans="1:9" ht="12" customHeight="1" x14ac:dyDescent="0.15">
      <c r="B150" s="23" t="s">
        <v>315</v>
      </c>
      <c r="C150" s="23" t="s">
        <v>185</v>
      </c>
      <c r="D150" s="23" t="s">
        <v>316</v>
      </c>
      <c r="E150" s="23" t="s">
        <v>213</v>
      </c>
      <c r="F150" s="23" t="s">
        <v>317</v>
      </c>
      <c r="G150" s="25">
        <v>240</v>
      </c>
    </row>
    <row r="151" spans="1:9" ht="12" customHeight="1" x14ac:dyDescent="0.15">
      <c r="B151" s="23" t="s">
        <v>318</v>
      </c>
      <c r="C151" s="23" t="s">
        <v>185</v>
      </c>
      <c r="D151" s="23" t="s">
        <v>319</v>
      </c>
      <c r="E151" s="23" t="s">
        <v>320</v>
      </c>
      <c r="F151" s="23" t="s">
        <v>321</v>
      </c>
      <c r="G151" s="25">
        <v>600</v>
      </c>
    </row>
    <row r="152" spans="1:9" ht="12" customHeight="1" x14ac:dyDescent="0.15">
      <c r="F152" s="20" t="s">
        <v>201</v>
      </c>
      <c r="G152" s="26">
        <v>940</v>
      </c>
      <c r="H152" s="26">
        <v>0</v>
      </c>
      <c r="I152" s="30">
        <v>940</v>
      </c>
    </row>
    <row r="153" spans="1:9" ht="12" customHeight="1" x14ac:dyDescent="0.15">
      <c r="F153" s="20" t="s">
        <v>202</v>
      </c>
      <c r="G153" s="20" t="s">
        <v>0</v>
      </c>
      <c r="H153" s="20" t="s">
        <v>0</v>
      </c>
      <c r="I153" s="30">
        <v>940</v>
      </c>
    </row>
    <row r="155" spans="1:9" ht="12" customHeight="1" x14ac:dyDescent="0.15">
      <c r="A155" s="23" t="s">
        <v>62</v>
      </c>
      <c r="B155" s="39" t="s">
        <v>63</v>
      </c>
      <c r="C155" s="39"/>
      <c r="D155" s="39"/>
      <c r="E155" s="39"/>
      <c r="F155" s="23" t="s">
        <v>183</v>
      </c>
      <c r="I155" s="28">
        <v>0</v>
      </c>
    </row>
    <row r="156" spans="1:9" ht="12" customHeight="1" x14ac:dyDescent="0.15">
      <c r="B156" s="23" t="s">
        <v>322</v>
      </c>
      <c r="C156" s="23" t="s">
        <v>185</v>
      </c>
      <c r="D156" s="23" t="s">
        <v>323</v>
      </c>
      <c r="E156" s="23" t="s">
        <v>208</v>
      </c>
      <c r="F156" s="23" t="s">
        <v>188</v>
      </c>
      <c r="G156" s="25">
        <v>100</v>
      </c>
    </row>
    <row r="157" spans="1:9" ht="12" customHeight="1" x14ac:dyDescent="0.15">
      <c r="B157" s="23" t="s">
        <v>324</v>
      </c>
      <c r="C157" s="23" t="s">
        <v>185</v>
      </c>
      <c r="D157" s="23" t="s">
        <v>325</v>
      </c>
      <c r="E157" s="23" t="s">
        <v>326</v>
      </c>
      <c r="F157" s="23" t="s">
        <v>188</v>
      </c>
      <c r="G157" s="25">
        <v>100</v>
      </c>
    </row>
    <row r="158" spans="1:9" ht="12" customHeight="1" x14ac:dyDescent="0.15">
      <c r="B158" s="23" t="s">
        <v>327</v>
      </c>
      <c r="C158" s="23" t="s">
        <v>185</v>
      </c>
      <c r="D158" s="23" t="s">
        <v>328</v>
      </c>
      <c r="E158" s="23" t="s">
        <v>215</v>
      </c>
      <c r="F158" s="23" t="s">
        <v>188</v>
      </c>
      <c r="G158" s="25">
        <v>100</v>
      </c>
    </row>
    <row r="159" spans="1:9" ht="12" customHeight="1" x14ac:dyDescent="0.15">
      <c r="B159" s="23" t="s">
        <v>329</v>
      </c>
      <c r="C159" s="23" t="s">
        <v>185</v>
      </c>
      <c r="D159" s="23" t="s">
        <v>330</v>
      </c>
      <c r="E159" s="23" t="s">
        <v>331</v>
      </c>
      <c r="F159" s="23" t="s">
        <v>188</v>
      </c>
      <c r="G159" s="25">
        <v>100</v>
      </c>
    </row>
    <row r="160" spans="1:9" ht="12" customHeight="1" x14ac:dyDescent="0.15">
      <c r="B160" s="23" t="s">
        <v>332</v>
      </c>
      <c r="C160" s="23" t="s">
        <v>185</v>
      </c>
      <c r="D160" s="23" t="s">
        <v>330</v>
      </c>
      <c r="E160" s="23" t="s">
        <v>331</v>
      </c>
      <c r="F160" s="23" t="s">
        <v>188</v>
      </c>
      <c r="G160" s="25">
        <v>100</v>
      </c>
    </row>
    <row r="161" spans="1:9" ht="12" customHeight="1" x14ac:dyDescent="0.15">
      <c r="B161" s="23" t="s">
        <v>333</v>
      </c>
      <c r="C161" s="23" t="s">
        <v>185</v>
      </c>
      <c r="D161" s="23" t="s">
        <v>334</v>
      </c>
      <c r="E161" s="23" t="s">
        <v>224</v>
      </c>
      <c r="F161" s="23" t="s">
        <v>188</v>
      </c>
      <c r="G161" s="25">
        <v>100</v>
      </c>
    </row>
    <row r="162" spans="1:9" ht="12" customHeight="1" x14ac:dyDescent="0.15">
      <c r="F162" s="20" t="s">
        <v>201</v>
      </c>
      <c r="G162" s="26">
        <v>600</v>
      </c>
      <c r="H162" s="26">
        <v>0</v>
      </c>
      <c r="I162" s="30">
        <v>600</v>
      </c>
    </row>
    <row r="163" spans="1:9" ht="12" customHeight="1" x14ac:dyDescent="0.15">
      <c r="F163" s="20" t="s">
        <v>202</v>
      </c>
      <c r="G163" s="20" t="s">
        <v>0</v>
      </c>
      <c r="H163" s="20" t="s">
        <v>0</v>
      </c>
      <c r="I163" s="30">
        <v>600</v>
      </c>
    </row>
    <row r="165" spans="1:9" ht="12" customHeight="1" x14ac:dyDescent="0.15">
      <c r="A165" s="23" t="s">
        <v>64</v>
      </c>
      <c r="B165" s="39" t="s">
        <v>65</v>
      </c>
      <c r="C165" s="39"/>
      <c r="D165" s="39"/>
      <c r="E165" s="39"/>
      <c r="F165" s="23" t="s">
        <v>183</v>
      </c>
      <c r="I165" s="28">
        <v>0</v>
      </c>
    </row>
    <row r="166" spans="1:9" ht="12" customHeight="1" x14ac:dyDescent="0.15">
      <c r="B166" s="23" t="s">
        <v>65</v>
      </c>
      <c r="C166" s="23" t="s">
        <v>185</v>
      </c>
      <c r="D166" s="23" t="s">
        <v>335</v>
      </c>
      <c r="E166" s="23" t="s">
        <v>336</v>
      </c>
      <c r="F166" s="23" t="s">
        <v>337</v>
      </c>
      <c r="G166" s="25">
        <v>10</v>
      </c>
    </row>
    <row r="167" spans="1:9" ht="12" customHeight="1" x14ac:dyDescent="0.15">
      <c r="B167" s="23" t="s">
        <v>338</v>
      </c>
      <c r="C167" s="23" t="s">
        <v>185</v>
      </c>
      <c r="D167" s="23" t="s">
        <v>339</v>
      </c>
      <c r="E167" s="23" t="s">
        <v>340</v>
      </c>
      <c r="F167" s="23" t="s">
        <v>209</v>
      </c>
      <c r="G167" s="25">
        <v>186</v>
      </c>
    </row>
    <row r="168" spans="1:9" ht="12" customHeight="1" x14ac:dyDescent="0.15">
      <c r="F168" s="20" t="s">
        <v>201</v>
      </c>
      <c r="G168" s="26">
        <v>196</v>
      </c>
      <c r="H168" s="26">
        <v>0</v>
      </c>
      <c r="I168" s="30">
        <v>196</v>
      </c>
    </row>
    <row r="169" spans="1:9" ht="12" customHeight="1" x14ac:dyDescent="0.15">
      <c r="F169" s="20" t="s">
        <v>202</v>
      </c>
      <c r="G169" s="20" t="s">
        <v>0</v>
      </c>
      <c r="H169" s="20" t="s">
        <v>0</v>
      </c>
      <c r="I169" s="30">
        <v>196</v>
      </c>
    </row>
    <row r="171" spans="1:9" ht="12" customHeight="1" x14ac:dyDescent="0.15">
      <c r="A171" s="23" t="s">
        <v>66</v>
      </c>
      <c r="B171" s="39" t="s">
        <v>67</v>
      </c>
      <c r="C171" s="39"/>
      <c r="D171" s="39"/>
      <c r="E171" s="39"/>
      <c r="F171" s="23" t="s">
        <v>183</v>
      </c>
      <c r="I171" s="28">
        <v>0</v>
      </c>
    </row>
    <row r="172" spans="1:9" ht="12" customHeight="1" x14ac:dyDescent="0.15">
      <c r="B172" s="23" t="s">
        <v>341</v>
      </c>
      <c r="C172" s="23" t="s">
        <v>185</v>
      </c>
      <c r="D172" s="23" t="s">
        <v>342</v>
      </c>
      <c r="E172" s="23" t="s">
        <v>187</v>
      </c>
      <c r="F172" s="23" t="s">
        <v>343</v>
      </c>
      <c r="G172" s="25">
        <v>663.5</v>
      </c>
    </row>
    <row r="173" spans="1:9" ht="12" customHeight="1" x14ac:dyDescent="0.15">
      <c r="B173" s="23" t="s">
        <v>344</v>
      </c>
      <c r="C173" s="23" t="s">
        <v>185</v>
      </c>
      <c r="D173" s="23" t="s">
        <v>345</v>
      </c>
      <c r="E173" s="23" t="s">
        <v>346</v>
      </c>
      <c r="F173" s="23" t="s">
        <v>347</v>
      </c>
      <c r="G173" s="25">
        <v>93</v>
      </c>
    </row>
    <row r="174" spans="1:9" ht="12" customHeight="1" x14ac:dyDescent="0.15">
      <c r="B174" s="23" t="s">
        <v>348</v>
      </c>
      <c r="C174" s="23" t="s">
        <v>185</v>
      </c>
      <c r="D174" s="23" t="s">
        <v>349</v>
      </c>
      <c r="E174" s="23" t="s">
        <v>346</v>
      </c>
      <c r="F174" s="23" t="s">
        <v>343</v>
      </c>
      <c r="G174" s="25">
        <v>7473.25</v>
      </c>
    </row>
    <row r="175" spans="1:9" ht="12" customHeight="1" x14ac:dyDescent="0.15">
      <c r="B175" s="23" t="s">
        <v>350</v>
      </c>
      <c r="C175" s="23" t="s">
        <v>185</v>
      </c>
      <c r="D175" s="23" t="s">
        <v>351</v>
      </c>
      <c r="E175" s="23" t="s">
        <v>238</v>
      </c>
      <c r="F175" s="23" t="s">
        <v>352</v>
      </c>
      <c r="G175" s="25">
        <v>1100</v>
      </c>
    </row>
    <row r="176" spans="1:9" ht="12" customHeight="1" x14ac:dyDescent="0.15">
      <c r="B176" s="23" t="s">
        <v>353</v>
      </c>
      <c r="C176" s="23" t="s">
        <v>185</v>
      </c>
      <c r="D176" s="23" t="s">
        <v>354</v>
      </c>
      <c r="E176" s="23" t="s">
        <v>355</v>
      </c>
      <c r="F176" s="23" t="s">
        <v>343</v>
      </c>
      <c r="G176" s="25">
        <v>5570.75</v>
      </c>
    </row>
    <row r="177" spans="1:9" ht="12" customHeight="1" x14ac:dyDescent="0.15">
      <c r="F177" s="20" t="s">
        <v>201</v>
      </c>
      <c r="G177" s="26">
        <v>14900.5</v>
      </c>
      <c r="H177" s="26">
        <v>0</v>
      </c>
      <c r="I177" s="30">
        <v>14900.5</v>
      </c>
    </row>
    <row r="178" spans="1:9" ht="12" customHeight="1" x14ac:dyDescent="0.15">
      <c r="F178" s="20" t="s">
        <v>202</v>
      </c>
      <c r="G178" s="20" t="s">
        <v>0</v>
      </c>
      <c r="H178" s="20" t="s">
        <v>0</v>
      </c>
      <c r="I178" s="30">
        <v>14900.5</v>
      </c>
    </row>
    <row r="180" spans="1:9" ht="12" customHeight="1" x14ac:dyDescent="0.15">
      <c r="A180" s="23" t="s">
        <v>129</v>
      </c>
      <c r="B180" s="39" t="s">
        <v>130</v>
      </c>
      <c r="C180" s="39"/>
      <c r="D180" s="39"/>
      <c r="E180" s="39"/>
      <c r="F180" s="23" t="s">
        <v>183</v>
      </c>
      <c r="I180" s="28">
        <v>0</v>
      </c>
    </row>
    <row r="181" spans="1:9" ht="12" customHeight="1" x14ac:dyDescent="0.15">
      <c r="B181" s="23" t="s">
        <v>356</v>
      </c>
      <c r="C181" s="23" t="s">
        <v>185</v>
      </c>
      <c r="D181" s="23" t="s">
        <v>357</v>
      </c>
      <c r="E181" s="23" t="s">
        <v>187</v>
      </c>
      <c r="F181" s="23" t="s">
        <v>358</v>
      </c>
      <c r="G181" s="25">
        <v>1372.89</v>
      </c>
    </row>
    <row r="182" spans="1:9" ht="12" customHeight="1" x14ac:dyDescent="0.15">
      <c r="B182" s="23" t="s">
        <v>359</v>
      </c>
      <c r="C182" s="23" t="s">
        <v>185</v>
      </c>
      <c r="D182" s="23" t="s">
        <v>360</v>
      </c>
      <c r="E182" s="23" t="s">
        <v>313</v>
      </c>
      <c r="F182" s="23" t="s">
        <v>358</v>
      </c>
      <c r="G182" s="25">
        <v>1376.1</v>
      </c>
    </row>
    <row r="183" spans="1:9" ht="12" customHeight="1" x14ac:dyDescent="0.15">
      <c r="B183" s="23" t="s">
        <v>361</v>
      </c>
      <c r="C183" s="23" t="s">
        <v>185</v>
      </c>
      <c r="D183" s="23" t="s">
        <v>362</v>
      </c>
      <c r="E183" s="23" t="s">
        <v>363</v>
      </c>
      <c r="F183" s="23" t="s">
        <v>358</v>
      </c>
      <c r="G183" s="25">
        <v>1224.97</v>
      </c>
    </row>
    <row r="184" spans="1:9" ht="12" customHeight="1" x14ac:dyDescent="0.15">
      <c r="B184" s="23" t="s">
        <v>364</v>
      </c>
      <c r="C184" s="23" t="s">
        <v>185</v>
      </c>
      <c r="D184" s="23" t="s">
        <v>365</v>
      </c>
      <c r="E184" s="23" t="s">
        <v>366</v>
      </c>
      <c r="F184" s="23" t="s">
        <v>358</v>
      </c>
      <c r="G184" s="25">
        <v>1339.47</v>
      </c>
    </row>
    <row r="185" spans="1:9" ht="12" customHeight="1" x14ac:dyDescent="0.15">
      <c r="B185" s="23" t="s">
        <v>367</v>
      </c>
      <c r="C185" s="23" t="s">
        <v>185</v>
      </c>
      <c r="D185" s="23" t="s">
        <v>368</v>
      </c>
      <c r="E185" s="23" t="s">
        <v>320</v>
      </c>
      <c r="F185" s="23" t="s">
        <v>358</v>
      </c>
      <c r="G185" s="25">
        <v>1270.02</v>
      </c>
    </row>
    <row r="186" spans="1:9" ht="12" customHeight="1" x14ac:dyDescent="0.15">
      <c r="B186" s="23" t="s">
        <v>369</v>
      </c>
      <c r="C186" s="23" t="s">
        <v>185</v>
      </c>
      <c r="D186" s="23" t="s">
        <v>370</v>
      </c>
      <c r="E186" s="23" t="s">
        <v>261</v>
      </c>
      <c r="F186" s="23" t="s">
        <v>358</v>
      </c>
      <c r="G186" s="25">
        <v>1287.3800000000001</v>
      </c>
    </row>
    <row r="187" spans="1:9" ht="12" customHeight="1" x14ac:dyDescent="0.15">
      <c r="B187" s="23" t="s">
        <v>371</v>
      </c>
      <c r="C187" s="23" t="s">
        <v>185</v>
      </c>
      <c r="D187" s="23" t="s">
        <v>372</v>
      </c>
      <c r="E187" s="23" t="s">
        <v>355</v>
      </c>
      <c r="F187" s="23" t="s">
        <v>358</v>
      </c>
      <c r="G187" s="25">
        <v>1070.4100000000001</v>
      </c>
    </row>
    <row r="188" spans="1:9" ht="12" customHeight="1" x14ac:dyDescent="0.15">
      <c r="F188" s="20" t="s">
        <v>201</v>
      </c>
      <c r="G188" s="26">
        <v>8941.24</v>
      </c>
      <c r="H188" s="26">
        <v>0</v>
      </c>
      <c r="I188" s="30">
        <v>8941.24</v>
      </c>
    </row>
    <row r="189" spans="1:9" ht="12" customHeight="1" x14ac:dyDescent="0.15">
      <c r="F189" s="20" t="s">
        <v>202</v>
      </c>
      <c r="G189" s="20" t="s">
        <v>0</v>
      </c>
      <c r="H189" s="20" t="s">
        <v>0</v>
      </c>
      <c r="I189" s="30">
        <v>8941.24</v>
      </c>
    </row>
    <row r="191" spans="1:9" ht="12" customHeight="1" x14ac:dyDescent="0.15">
      <c r="A191" s="23" t="s">
        <v>131</v>
      </c>
      <c r="B191" s="39" t="s">
        <v>132</v>
      </c>
      <c r="C191" s="39"/>
      <c r="D191" s="39"/>
      <c r="E191" s="39"/>
      <c r="F191" s="23" t="s">
        <v>183</v>
      </c>
      <c r="I191" s="28">
        <v>0</v>
      </c>
    </row>
    <row r="192" spans="1:9" ht="12" customHeight="1" x14ac:dyDescent="0.15">
      <c r="B192" s="23" t="s">
        <v>373</v>
      </c>
      <c r="C192" s="23" t="s">
        <v>185</v>
      </c>
      <c r="D192" s="23" t="s">
        <v>374</v>
      </c>
      <c r="E192" s="23" t="s">
        <v>187</v>
      </c>
      <c r="F192" s="23" t="s">
        <v>375</v>
      </c>
      <c r="G192" s="25">
        <v>1168.95</v>
      </c>
    </row>
    <row r="193" spans="2:9" ht="12" customHeight="1" x14ac:dyDescent="0.15">
      <c r="B193" s="23" t="s">
        <v>376</v>
      </c>
      <c r="C193" s="23" t="s">
        <v>185</v>
      </c>
      <c r="D193" s="23" t="s">
        <v>377</v>
      </c>
      <c r="E193" s="23" t="s">
        <v>187</v>
      </c>
      <c r="F193" s="23" t="s">
        <v>378</v>
      </c>
      <c r="G193" s="25">
        <v>4811.8900000000003</v>
      </c>
    </row>
    <row r="194" spans="2:9" ht="12" customHeight="1" x14ac:dyDescent="0.15">
      <c r="B194" s="23" t="s">
        <v>379</v>
      </c>
      <c r="C194" s="23" t="s">
        <v>185</v>
      </c>
      <c r="D194" s="23" t="s">
        <v>380</v>
      </c>
      <c r="E194" s="23" t="s">
        <v>313</v>
      </c>
      <c r="F194" s="23" t="s">
        <v>375</v>
      </c>
      <c r="G194" s="25">
        <v>1420.52</v>
      </c>
    </row>
    <row r="195" spans="2:9" ht="12" customHeight="1" x14ac:dyDescent="0.15">
      <c r="B195" s="23" t="s">
        <v>381</v>
      </c>
      <c r="C195" s="23" t="s">
        <v>185</v>
      </c>
      <c r="D195" s="23" t="s">
        <v>382</v>
      </c>
      <c r="E195" s="23" t="s">
        <v>383</v>
      </c>
      <c r="F195" s="23" t="s">
        <v>378</v>
      </c>
      <c r="G195" s="25">
        <v>5599.23</v>
      </c>
    </row>
    <row r="196" spans="2:9" ht="12" customHeight="1" x14ac:dyDescent="0.15">
      <c r="B196" s="23" t="s">
        <v>384</v>
      </c>
      <c r="C196" s="23" t="s">
        <v>185</v>
      </c>
      <c r="D196" s="23" t="s">
        <v>385</v>
      </c>
      <c r="E196" s="23" t="s">
        <v>386</v>
      </c>
      <c r="F196" s="23" t="s">
        <v>375</v>
      </c>
      <c r="G196" s="25">
        <v>1293.46</v>
      </c>
    </row>
    <row r="197" spans="2:9" ht="12" customHeight="1" x14ac:dyDescent="0.15">
      <c r="B197" s="23" t="s">
        <v>387</v>
      </c>
      <c r="C197" s="23" t="s">
        <v>185</v>
      </c>
      <c r="D197" s="23" t="s">
        <v>388</v>
      </c>
      <c r="E197" s="23" t="s">
        <v>389</v>
      </c>
      <c r="F197" s="23" t="s">
        <v>378</v>
      </c>
      <c r="G197" s="25">
        <v>4020.86</v>
      </c>
    </row>
    <row r="198" spans="2:9" ht="12" customHeight="1" x14ac:dyDescent="0.15">
      <c r="B198" s="23" t="s">
        <v>390</v>
      </c>
      <c r="C198" s="23" t="s">
        <v>185</v>
      </c>
      <c r="D198" s="23" t="s">
        <v>391</v>
      </c>
      <c r="E198" s="23" t="s">
        <v>366</v>
      </c>
      <c r="F198" s="23" t="s">
        <v>378</v>
      </c>
      <c r="G198" s="25">
        <v>3368.51</v>
      </c>
    </row>
    <row r="199" spans="2:9" ht="12" customHeight="1" x14ac:dyDescent="0.15">
      <c r="B199" s="23" t="s">
        <v>392</v>
      </c>
      <c r="C199" s="23" t="s">
        <v>185</v>
      </c>
      <c r="D199" s="23" t="s">
        <v>393</v>
      </c>
      <c r="E199" s="23" t="s">
        <v>394</v>
      </c>
      <c r="F199" s="23" t="s">
        <v>375</v>
      </c>
      <c r="G199" s="25">
        <v>1198.74</v>
      </c>
    </row>
    <row r="200" spans="2:9" ht="12" customHeight="1" x14ac:dyDescent="0.15">
      <c r="B200" s="23" t="s">
        <v>395</v>
      </c>
      <c r="C200" s="23" t="s">
        <v>185</v>
      </c>
      <c r="D200" s="23" t="s">
        <v>396</v>
      </c>
      <c r="E200" s="23" t="s">
        <v>320</v>
      </c>
      <c r="F200" s="23" t="s">
        <v>378</v>
      </c>
      <c r="G200" s="25">
        <v>2222.65</v>
      </c>
    </row>
    <row r="201" spans="2:9" ht="12" customHeight="1" x14ac:dyDescent="0.15">
      <c r="B201" s="23" t="s">
        <v>397</v>
      </c>
      <c r="C201" s="23" t="s">
        <v>185</v>
      </c>
      <c r="D201" s="23" t="s">
        <v>398</v>
      </c>
      <c r="E201" s="23" t="s">
        <v>399</v>
      </c>
      <c r="F201" s="23" t="s">
        <v>375</v>
      </c>
      <c r="G201" s="25">
        <v>898.19</v>
      </c>
    </row>
    <row r="202" spans="2:9" ht="12" customHeight="1" x14ac:dyDescent="0.15">
      <c r="B202" s="23" t="s">
        <v>400</v>
      </c>
      <c r="C202" s="23" t="s">
        <v>185</v>
      </c>
      <c r="D202" s="23" t="s">
        <v>401</v>
      </c>
      <c r="E202" s="23" t="s">
        <v>402</v>
      </c>
      <c r="F202" s="23" t="s">
        <v>378</v>
      </c>
      <c r="G202" s="25">
        <v>1133.08</v>
      </c>
    </row>
    <row r="203" spans="2:9" ht="12" customHeight="1" x14ac:dyDescent="0.15">
      <c r="B203" s="23" t="s">
        <v>403</v>
      </c>
      <c r="C203" s="23" t="s">
        <v>185</v>
      </c>
      <c r="D203" s="23" t="s">
        <v>404</v>
      </c>
      <c r="E203" s="23" t="s">
        <v>326</v>
      </c>
      <c r="F203" s="23" t="s">
        <v>375</v>
      </c>
      <c r="G203" s="25">
        <v>638.09</v>
      </c>
    </row>
    <row r="204" spans="2:9" ht="12" customHeight="1" x14ac:dyDescent="0.15">
      <c r="B204" s="23" t="s">
        <v>405</v>
      </c>
      <c r="C204" s="23" t="s">
        <v>185</v>
      </c>
      <c r="D204" s="23" t="s">
        <v>406</v>
      </c>
      <c r="E204" s="23" t="s">
        <v>407</v>
      </c>
      <c r="F204" s="23" t="s">
        <v>378</v>
      </c>
      <c r="G204" s="25">
        <v>429.74</v>
      </c>
    </row>
    <row r="205" spans="2:9" ht="12" customHeight="1" x14ac:dyDescent="0.15">
      <c r="B205" s="23" t="s">
        <v>408</v>
      </c>
      <c r="C205" s="23" t="s">
        <v>185</v>
      </c>
      <c r="D205" s="23" t="s">
        <v>409</v>
      </c>
      <c r="E205" s="23" t="s">
        <v>355</v>
      </c>
      <c r="F205" s="23" t="s">
        <v>375</v>
      </c>
      <c r="G205" s="25">
        <v>408.92</v>
      </c>
    </row>
    <row r="206" spans="2:9" ht="12" customHeight="1" x14ac:dyDescent="0.15">
      <c r="F206" s="20" t="s">
        <v>201</v>
      </c>
      <c r="G206" s="26">
        <v>28612.83</v>
      </c>
      <c r="H206" s="26">
        <v>0</v>
      </c>
      <c r="I206" s="30">
        <v>28612.83</v>
      </c>
    </row>
    <row r="207" spans="2:9" ht="12" customHeight="1" x14ac:dyDescent="0.15">
      <c r="F207" s="20" t="s">
        <v>202</v>
      </c>
      <c r="G207" s="20" t="s">
        <v>0</v>
      </c>
      <c r="H207" s="20" t="s">
        <v>0</v>
      </c>
      <c r="I207" s="30">
        <v>28612.83</v>
      </c>
    </row>
    <row r="209" spans="1:9" ht="12" customHeight="1" x14ac:dyDescent="0.15">
      <c r="A209" s="23" t="s">
        <v>133</v>
      </c>
      <c r="B209" s="39" t="s">
        <v>134</v>
      </c>
      <c r="C209" s="39"/>
      <c r="D209" s="39"/>
      <c r="E209" s="39"/>
      <c r="F209" s="23" t="s">
        <v>183</v>
      </c>
      <c r="I209" s="28">
        <v>0</v>
      </c>
    </row>
    <row r="210" spans="1:9" ht="12" customHeight="1" x14ac:dyDescent="0.15">
      <c r="B210" s="23" t="s">
        <v>410</v>
      </c>
      <c r="C210" s="23" t="s">
        <v>185</v>
      </c>
      <c r="D210" s="23" t="s">
        <v>411</v>
      </c>
      <c r="E210" s="23" t="s">
        <v>266</v>
      </c>
      <c r="F210" s="23" t="s">
        <v>412</v>
      </c>
      <c r="G210" s="25">
        <v>975.7</v>
      </c>
    </row>
    <row r="211" spans="1:9" ht="12" customHeight="1" x14ac:dyDescent="0.15">
      <c r="B211" s="23" t="s">
        <v>410</v>
      </c>
      <c r="C211" s="23" t="s">
        <v>185</v>
      </c>
      <c r="D211" s="23" t="s">
        <v>411</v>
      </c>
      <c r="E211" s="23" t="s">
        <v>266</v>
      </c>
      <c r="F211" s="23" t="s">
        <v>412</v>
      </c>
      <c r="G211" s="25">
        <v>1074.5</v>
      </c>
    </row>
    <row r="212" spans="1:9" ht="12" customHeight="1" x14ac:dyDescent="0.15">
      <c r="B212" s="23" t="s">
        <v>413</v>
      </c>
      <c r="C212" s="23" t="s">
        <v>185</v>
      </c>
      <c r="D212" s="23" t="s">
        <v>414</v>
      </c>
      <c r="E212" s="23" t="s">
        <v>415</v>
      </c>
      <c r="F212" s="23" t="s">
        <v>412</v>
      </c>
      <c r="G212" s="25">
        <v>1002.93</v>
      </c>
    </row>
    <row r="213" spans="1:9" ht="12" customHeight="1" x14ac:dyDescent="0.15">
      <c r="B213" s="23" t="s">
        <v>413</v>
      </c>
      <c r="C213" s="23" t="s">
        <v>185</v>
      </c>
      <c r="D213" s="23" t="s">
        <v>414</v>
      </c>
      <c r="E213" s="23" t="s">
        <v>415</v>
      </c>
      <c r="F213" s="23" t="s">
        <v>412</v>
      </c>
      <c r="G213" s="25">
        <v>909.77</v>
      </c>
    </row>
    <row r="214" spans="1:9" ht="12" customHeight="1" x14ac:dyDescent="0.15">
      <c r="B214" s="23" t="s">
        <v>416</v>
      </c>
      <c r="C214" s="23" t="s">
        <v>185</v>
      </c>
      <c r="D214" s="23" t="s">
        <v>417</v>
      </c>
      <c r="E214" s="23" t="s">
        <v>418</v>
      </c>
      <c r="F214" s="23" t="s">
        <v>412</v>
      </c>
      <c r="G214" s="25">
        <v>791.95</v>
      </c>
    </row>
    <row r="215" spans="1:9" ht="12" customHeight="1" x14ac:dyDescent="0.15">
      <c r="B215" s="23" t="s">
        <v>416</v>
      </c>
      <c r="C215" s="23" t="s">
        <v>185</v>
      </c>
      <c r="D215" s="23" t="s">
        <v>417</v>
      </c>
      <c r="E215" s="23" t="s">
        <v>418</v>
      </c>
      <c r="F215" s="23" t="s">
        <v>412</v>
      </c>
      <c r="G215" s="25">
        <v>715.23</v>
      </c>
    </row>
    <row r="216" spans="1:9" ht="12" customHeight="1" x14ac:dyDescent="0.15">
      <c r="B216" s="23" t="s">
        <v>419</v>
      </c>
      <c r="C216" s="23" t="s">
        <v>185</v>
      </c>
      <c r="D216" s="23" t="s">
        <v>420</v>
      </c>
      <c r="E216" s="23" t="s">
        <v>421</v>
      </c>
      <c r="F216" s="23" t="s">
        <v>412</v>
      </c>
      <c r="G216" s="25">
        <v>838.53</v>
      </c>
    </row>
    <row r="217" spans="1:9" ht="12" customHeight="1" x14ac:dyDescent="0.15">
      <c r="B217" s="23" t="s">
        <v>419</v>
      </c>
      <c r="C217" s="23" t="s">
        <v>185</v>
      </c>
      <c r="D217" s="23" t="s">
        <v>420</v>
      </c>
      <c r="E217" s="23" t="s">
        <v>421</v>
      </c>
      <c r="F217" s="23" t="s">
        <v>412</v>
      </c>
      <c r="G217" s="25">
        <v>761.81</v>
      </c>
    </row>
    <row r="218" spans="1:9" ht="12" customHeight="1" x14ac:dyDescent="0.15">
      <c r="F218" s="20" t="s">
        <v>201</v>
      </c>
      <c r="G218" s="26">
        <v>7070.42</v>
      </c>
      <c r="H218" s="26">
        <v>0</v>
      </c>
      <c r="I218" s="30">
        <v>7070.42</v>
      </c>
    </row>
    <row r="219" spans="1:9" ht="12" customHeight="1" x14ac:dyDescent="0.15">
      <c r="F219" s="20" t="s">
        <v>202</v>
      </c>
      <c r="G219" s="20" t="s">
        <v>0</v>
      </c>
      <c r="H219" s="20" t="s">
        <v>0</v>
      </c>
      <c r="I219" s="30">
        <v>7070.42</v>
      </c>
    </row>
    <row r="221" spans="1:9" ht="12" customHeight="1" x14ac:dyDescent="0.15">
      <c r="A221" s="23" t="s">
        <v>135</v>
      </c>
      <c r="B221" s="39" t="s">
        <v>136</v>
      </c>
      <c r="C221" s="39"/>
      <c r="D221" s="39"/>
      <c r="E221" s="39"/>
      <c r="F221" s="23" t="s">
        <v>183</v>
      </c>
      <c r="I221" s="28">
        <v>0</v>
      </c>
    </row>
    <row r="222" spans="1:9" ht="12" customHeight="1" x14ac:dyDescent="0.15">
      <c r="B222" s="23" t="s">
        <v>410</v>
      </c>
      <c r="C222" s="23" t="s">
        <v>185</v>
      </c>
      <c r="D222" s="23" t="s">
        <v>411</v>
      </c>
      <c r="E222" s="23" t="s">
        <v>266</v>
      </c>
      <c r="F222" s="23" t="s">
        <v>412</v>
      </c>
      <c r="G222" s="25">
        <v>1387.14</v>
      </c>
    </row>
    <row r="223" spans="1:9" ht="12" customHeight="1" x14ac:dyDescent="0.15">
      <c r="B223" s="23" t="s">
        <v>410</v>
      </c>
      <c r="C223" s="23" t="s">
        <v>185</v>
      </c>
      <c r="D223" s="23" t="s">
        <v>411</v>
      </c>
      <c r="E223" s="23" t="s">
        <v>266</v>
      </c>
      <c r="F223" s="23" t="s">
        <v>412</v>
      </c>
      <c r="G223" s="25">
        <v>1533.54</v>
      </c>
    </row>
    <row r="224" spans="1:9" ht="12" customHeight="1" x14ac:dyDescent="0.15">
      <c r="B224" s="23" t="s">
        <v>413</v>
      </c>
      <c r="C224" s="23" t="s">
        <v>185</v>
      </c>
      <c r="D224" s="23" t="s">
        <v>414</v>
      </c>
      <c r="E224" s="23" t="s">
        <v>415</v>
      </c>
      <c r="F224" s="23" t="s">
        <v>412</v>
      </c>
      <c r="G224" s="25">
        <v>1186.5</v>
      </c>
    </row>
    <row r="225" spans="1:9" ht="12" customHeight="1" x14ac:dyDescent="0.15">
      <c r="B225" s="23" t="s">
        <v>413</v>
      </c>
      <c r="C225" s="23" t="s">
        <v>185</v>
      </c>
      <c r="D225" s="23" t="s">
        <v>414</v>
      </c>
      <c r="E225" s="23" t="s">
        <v>415</v>
      </c>
      <c r="F225" s="23" t="s">
        <v>412</v>
      </c>
      <c r="G225" s="25">
        <v>1071.24</v>
      </c>
    </row>
    <row r="226" spans="1:9" ht="12" customHeight="1" x14ac:dyDescent="0.15">
      <c r="B226" s="23" t="s">
        <v>416</v>
      </c>
      <c r="C226" s="23" t="s">
        <v>185</v>
      </c>
      <c r="D226" s="23" t="s">
        <v>417</v>
      </c>
      <c r="E226" s="23" t="s">
        <v>418</v>
      </c>
      <c r="F226" s="23" t="s">
        <v>412</v>
      </c>
      <c r="G226" s="25">
        <v>925.47</v>
      </c>
    </row>
    <row r="227" spans="1:9" ht="12" customHeight="1" x14ac:dyDescent="0.15">
      <c r="B227" s="23" t="s">
        <v>416</v>
      </c>
      <c r="C227" s="23" t="s">
        <v>185</v>
      </c>
      <c r="D227" s="23" t="s">
        <v>417</v>
      </c>
      <c r="E227" s="23" t="s">
        <v>418</v>
      </c>
      <c r="F227" s="23" t="s">
        <v>412</v>
      </c>
      <c r="G227" s="25">
        <v>830.55</v>
      </c>
    </row>
    <row r="228" spans="1:9" ht="12" customHeight="1" x14ac:dyDescent="0.15">
      <c r="B228" s="23" t="s">
        <v>419</v>
      </c>
      <c r="C228" s="23" t="s">
        <v>185</v>
      </c>
      <c r="D228" s="23" t="s">
        <v>420</v>
      </c>
      <c r="E228" s="23" t="s">
        <v>421</v>
      </c>
      <c r="F228" s="23" t="s">
        <v>412</v>
      </c>
      <c r="G228" s="25">
        <v>983.1</v>
      </c>
    </row>
    <row r="229" spans="1:9" ht="12" customHeight="1" x14ac:dyDescent="0.15">
      <c r="B229" s="23" t="s">
        <v>419</v>
      </c>
      <c r="C229" s="23" t="s">
        <v>185</v>
      </c>
      <c r="D229" s="23" t="s">
        <v>420</v>
      </c>
      <c r="E229" s="23" t="s">
        <v>421</v>
      </c>
      <c r="F229" s="23" t="s">
        <v>412</v>
      </c>
      <c r="G229" s="25">
        <v>888.18</v>
      </c>
    </row>
    <row r="230" spans="1:9" ht="12" customHeight="1" x14ac:dyDescent="0.15">
      <c r="F230" s="20" t="s">
        <v>201</v>
      </c>
      <c r="G230" s="26">
        <v>8805.7199999999993</v>
      </c>
      <c r="H230" s="26">
        <v>0</v>
      </c>
      <c r="I230" s="30">
        <v>8805.7199999999993</v>
      </c>
    </row>
    <row r="231" spans="1:9" ht="12" customHeight="1" x14ac:dyDescent="0.15">
      <c r="F231" s="20" t="s">
        <v>202</v>
      </c>
      <c r="G231" s="20" t="s">
        <v>0</v>
      </c>
      <c r="H231" s="20" t="s">
        <v>0</v>
      </c>
      <c r="I231" s="30">
        <v>8805.7199999999993</v>
      </c>
    </row>
    <row r="233" spans="1:9" ht="12" customHeight="1" x14ac:dyDescent="0.15">
      <c r="A233" s="23" t="s">
        <v>137</v>
      </c>
      <c r="B233" s="39" t="s">
        <v>138</v>
      </c>
      <c r="C233" s="39"/>
      <c r="D233" s="39"/>
      <c r="E233" s="39"/>
      <c r="F233" s="23" t="s">
        <v>183</v>
      </c>
      <c r="I233" s="28">
        <v>0</v>
      </c>
    </row>
    <row r="234" spans="1:9" ht="12" customHeight="1" x14ac:dyDescent="0.15">
      <c r="B234" s="23" t="s">
        <v>422</v>
      </c>
      <c r="C234" s="23" t="s">
        <v>185</v>
      </c>
      <c r="D234" s="23" t="s">
        <v>423</v>
      </c>
      <c r="E234" s="23" t="s">
        <v>187</v>
      </c>
      <c r="F234" s="23" t="s">
        <v>424</v>
      </c>
      <c r="G234" s="25">
        <v>156.27000000000001</v>
      </c>
    </row>
    <row r="235" spans="1:9" ht="12" customHeight="1" x14ac:dyDescent="0.15">
      <c r="B235" s="23" t="s">
        <v>425</v>
      </c>
      <c r="C235" s="23" t="s">
        <v>185</v>
      </c>
      <c r="D235" s="23" t="s">
        <v>426</v>
      </c>
      <c r="E235" s="23" t="s">
        <v>187</v>
      </c>
      <c r="F235" s="23" t="s">
        <v>427</v>
      </c>
      <c r="G235" s="25">
        <v>30</v>
      </c>
    </row>
    <row r="236" spans="1:9" ht="12" customHeight="1" x14ac:dyDescent="0.15">
      <c r="B236" s="23" t="s">
        <v>428</v>
      </c>
      <c r="C236" s="23" t="s">
        <v>185</v>
      </c>
      <c r="D236" s="23" t="s">
        <v>429</v>
      </c>
      <c r="E236" s="23" t="s">
        <v>190</v>
      </c>
      <c r="F236" s="23" t="s">
        <v>424</v>
      </c>
      <c r="G236" s="25">
        <v>164.39</v>
      </c>
    </row>
    <row r="237" spans="1:9" ht="12" customHeight="1" x14ac:dyDescent="0.15">
      <c r="B237" s="23" t="s">
        <v>425</v>
      </c>
      <c r="C237" s="23" t="s">
        <v>185</v>
      </c>
      <c r="D237" s="23" t="s">
        <v>430</v>
      </c>
      <c r="E237" s="23" t="s">
        <v>190</v>
      </c>
      <c r="F237" s="23" t="s">
        <v>427</v>
      </c>
      <c r="G237" s="25">
        <v>30</v>
      </c>
    </row>
    <row r="238" spans="1:9" ht="12" customHeight="1" x14ac:dyDescent="0.15">
      <c r="B238" s="23" t="s">
        <v>425</v>
      </c>
      <c r="C238" s="23" t="s">
        <v>185</v>
      </c>
      <c r="D238" s="23" t="s">
        <v>431</v>
      </c>
      <c r="E238" s="23" t="s">
        <v>192</v>
      </c>
      <c r="F238" s="23" t="s">
        <v>427</v>
      </c>
      <c r="G238" s="25">
        <v>30</v>
      </c>
    </row>
    <row r="239" spans="1:9" ht="12" customHeight="1" x14ac:dyDescent="0.15">
      <c r="B239" s="23" t="s">
        <v>432</v>
      </c>
      <c r="C239" s="23" t="s">
        <v>185</v>
      </c>
      <c r="D239" s="23" t="s">
        <v>433</v>
      </c>
      <c r="E239" s="23" t="s">
        <v>434</v>
      </c>
      <c r="F239" s="23" t="s">
        <v>424</v>
      </c>
      <c r="G239" s="25">
        <v>166.07</v>
      </c>
    </row>
    <row r="240" spans="1:9" ht="12" customHeight="1" x14ac:dyDescent="0.15">
      <c r="B240" s="23" t="s">
        <v>425</v>
      </c>
      <c r="C240" s="23" t="s">
        <v>185</v>
      </c>
      <c r="D240" s="23" t="s">
        <v>435</v>
      </c>
      <c r="E240" s="23" t="s">
        <v>194</v>
      </c>
      <c r="F240" s="23" t="s">
        <v>427</v>
      </c>
      <c r="G240" s="25">
        <v>30</v>
      </c>
    </row>
    <row r="241" spans="1:9" ht="12" customHeight="1" x14ac:dyDescent="0.15">
      <c r="B241" s="23" t="s">
        <v>436</v>
      </c>
      <c r="C241" s="23" t="s">
        <v>185</v>
      </c>
      <c r="D241" s="23" t="s">
        <v>437</v>
      </c>
      <c r="E241" s="23" t="s">
        <v>346</v>
      </c>
      <c r="F241" s="23" t="s">
        <v>424</v>
      </c>
      <c r="G241" s="25">
        <v>159.37</v>
      </c>
    </row>
    <row r="242" spans="1:9" ht="12" customHeight="1" x14ac:dyDescent="0.15">
      <c r="B242" s="23" t="s">
        <v>425</v>
      </c>
      <c r="C242" s="23" t="s">
        <v>185</v>
      </c>
      <c r="D242" s="23" t="s">
        <v>438</v>
      </c>
      <c r="E242" s="23" t="s">
        <v>196</v>
      </c>
      <c r="F242" s="23" t="s">
        <v>427</v>
      </c>
      <c r="G242" s="25">
        <v>30</v>
      </c>
    </row>
    <row r="243" spans="1:9" ht="12" customHeight="1" x14ac:dyDescent="0.15">
      <c r="B243" s="23" t="s">
        <v>439</v>
      </c>
      <c r="C243" s="23" t="s">
        <v>185</v>
      </c>
      <c r="D243" s="23" t="s">
        <v>440</v>
      </c>
      <c r="E243" s="23" t="s">
        <v>320</v>
      </c>
      <c r="F243" s="23" t="s">
        <v>424</v>
      </c>
      <c r="G243" s="25">
        <v>199.9</v>
      </c>
    </row>
    <row r="244" spans="1:9" ht="12" customHeight="1" x14ac:dyDescent="0.15">
      <c r="B244" s="23" t="s">
        <v>425</v>
      </c>
      <c r="C244" s="23" t="s">
        <v>185</v>
      </c>
      <c r="D244" s="23" t="s">
        <v>441</v>
      </c>
      <c r="E244" s="23" t="s">
        <v>198</v>
      </c>
      <c r="F244" s="23" t="s">
        <v>427</v>
      </c>
      <c r="G244" s="25">
        <v>30</v>
      </c>
    </row>
    <row r="245" spans="1:9" ht="12" customHeight="1" x14ac:dyDescent="0.15">
      <c r="B245" s="23" t="s">
        <v>442</v>
      </c>
      <c r="C245" s="23" t="s">
        <v>185</v>
      </c>
      <c r="D245" s="23" t="s">
        <v>443</v>
      </c>
      <c r="E245" s="23" t="s">
        <v>261</v>
      </c>
      <c r="F245" s="23" t="s">
        <v>444</v>
      </c>
      <c r="G245" s="25">
        <v>182.76</v>
      </c>
    </row>
    <row r="246" spans="1:9" ht="12" customHeight="1" x14ac:dyDescent="0.15">
      <c r="B246" s="23" t="s">
        <v>445</v>
      </c>
      <c r="C246" s="23" t="s">
        <v>185</v>
      </c>
      <c r="D246" s="23" t="s">
        <v>446</v>
      </c>
      <c r="E246" s="23" t="s">
        <v>200</v>
      </c>
      <c r="F246" s="23" t="s">
        <v>444</v>
      </c>
      <c r="G246" s="25">
        <v>182.76</v>
      </c>
    </row>
    <row r="247" spans="1:9" ht="12" customHeight="1" x14ac:dyDescent="0.15">
      <c r="B247" s="23" t="s">
        <v>425</v>
      </c>
      <c r="C247" s="23" t="s">
        <v>185</v>
      </c>
      <c r="D247" s="23" t="s">
        <v>447</v>
      </c>
      <c r="E247" s="23" t="s">
        <v>200</v>
      </c>
      <c r="F247" s="23" t="s">
        <v>427</v>
      </c>
      <c r="G247" s="25">
        <v>30</v>
      </c>
    </row>
    <row r="248" spans="1:9" ht="12" customHeight="1" x14ac:dyDescent="0.15">
      <c r="F248" s="20" t="s">
        <v>201</v>
      </c>
      <c r="G248" s="26">
        <v>1421.52</v>
      </c>
      <c r="H248" s="26">
        <v>0</v>
      </c>
      <c r="I248" s="30">
        <v>1421.52</v>
      </c>
    </row>
    <row r="249" spans="1:9" ht="12" customHeight="1" x14ac:dyDescent="0.15">
      <c r="F249" s="20" t="s">
        <v>202</v>
      </c>
      <c r="G249" s="20" t="s">
        <v>0</v>
      </c>
      <c r="H249" s="20" t="s">
        <v>0</v>
      </c>
      <c r="I249" s="30">
        <v>1421.52</v>
      </c>
    </row>
    <row r="251" spans="1:9" ht="12" customHeight="1" x14ac:dyDescent="0.15">
      <c r="A251" s="23" t="s">
        <v>141</v>
      </c>
      <c r="B251" s="39" t="s">
        <v>142</v>
      </c>
      <c r="C251" s="39"/>
      <c r="D251" s="39"/>
      <c r="E251" s="39"/>
      <c r="F251" s="23" t="s">
        <v>183</v>
      </c>
      <c r="I251" s="28">
        <v>0</v>
      </c>
    </row>
    <row r="252" spans="1:9" ht="12" customHeight="1" x14ac:dyDescent="0.15">
      <c r="B252" s="23" t="s">
        <v>448</v>
      </c>
      <c r="C252" s="23" t="s">
        <v>185</v>
      </c>
      <c r="D252" s="23" t="s">
        <v>449</v>
      </c>
      <c r="E252" s="23" t="s">
        <v>450</v>
      </c>
      <c r="F252" s="23" t="s">
        <v>451</v>
      </c>
      <c r="G252" s="25">
        <v>396</v>
      </c>
    </row>
    <row r="253" spans="1:9" ht="12" customHeight="1" x14ac:dyDescent="0.15">
      <c r="F253" s="20" t="s">
        <v>201</v>
      </c>
      <c r="G253" s="26">
        <v>396</v>
      </c>
      <c r="H253" s="26">
        <v>0</v>
      </c>
      <c r="I253" s="30">
        <v>396</v>
      </c>
    </row>
    <row r="254" spans="1:9" ht="12" customHeight="1" x14ac:dyDescent="0.15">
      <c r="F254" s="20" t="s">
        <v>202</v>
      </c>
      <c r="G254" s="20" t="s">
        <v>0</v>
      </c>
      <c r="H254" s="20" t="s">
        <v>0</v>
      </c>
      <c r="I254" s="30">
        <v>396</v>
      </c>
    </row>
    <row r="256" spans="1:9" ht="12" customHeight="1" x14ac:dyDescent="0.15">
      <c r="A256" s="23" t="s">
        <v>72</v>
      </c>
      <c r="B256" s="39" t="s">
        <v>73</v>
      </c>
      <c r="C256" s="39"/>
      <c r="D256" s="39"/>
      <c r="E256" s="39"/>
      <c r="F256" s="23" t="s">
        <v>183</v>
      </c>
      <c r="I256" s="28">
        <v>0</v>
      </c>
    </row>
    <row r="257" spans="1:9" ht="12" customHeight="1" x14ac:dyDescent="0.15">
      <c r="B257" s="23" t="s">
        <v>452</v>
      </c>
      <c r="C257" s="23" t="s">
        <v>185</v>
      </c>
      <c r="D257" s="23" t="s">
        <v>453</v>
      </c>
      <c r="E257" s="23" t="s">
        <v>187</v>
      </c>
      <c r="F257" s="23" t="s">
        <v>412</v>
      </c>
      <c r="G257" s="25">
        <v>30</v>
      </c>
    </row>
    <row r="258" spans="1:9" ht="12" customHeight="1" x14ac:dyDescent="0.15">
      <c r="B258" s="23" t="s">
        <v>454</v>
      </c>
      <c r="C258" s="23" t="s">
        <v>185</v>
      </c>
      <c r="D258" s="23" t="s">
        <v>455</v>
      </c>
      <c r="E258" s="23" t="s">
        <v>187</v>
      </c>
      <c r="F258" s="23" t="s">
        <v>456</v>
      </c>
      <c r="G258" s="25">
        <v>122.26</v>
      </c>
    </row>
    <row r="259" spans="1:9" ht="12" customHeight="1" x14ac:dyDescent="0.15">
      <c r="B259" s="23" t="s">
        <v>457</v>
      </c>
      <c r="C259" s="23" t="s">
        <v>185</v>
      </c>
      <c r="D259" s="23" t="s">
        <v>458</v>
      </c>
      <c r="E259" s="23" t="s">
        <v>459</v>
      </c>
      <c r="F259" s="23" t="s">
        <v>460</v>
      </c>
      <c r="G259" s="25">
        <v>1824</v>
      </c>
    </row>
    <row r="260" spans="1:9" ht="12" customHeight="1" x14ac:dyDescent="0.15">
      <c r="B260" s="23" t="s">
        <v>461</v>
      </c>
      <c r="C260" s="23" t="s">
        <v>185</v>
      </c>
      <c r="D260" s="23" t="s">
        <v>462</v>
      </c>
      <c r="E260" s="23" t="s">
        <v>463</v>
      </c>
      <c r="F260" s="23" t="s">
        <v>460</v>
      </c>
      <c r="G260" s="25">
        <v>638.02</v>
      </c>
    </row>
    <row r="261" spans="1:9" ht="12" customHeight="1" x14ac:dyDescent="0.15">
      <c r="B261" s="23" t="s">
        <v>464</v>
      </c>
      <c r="C261" s="23" t="s">
        <v>185</v>
      </c>
      <c r="D261" s="23" t="s">
        <v>465</v>
      </c>
      <c r="E261" s="23" t="s">
        <v>466</v>
      </c>
      <c r="F261" s="23" t="s">
        <v>460</v>
      </c>
      <c r="G261" s="25">
        <v>130.66999999999999</v>
      </c>
    </row>
    <row r="262" spans="1:9" ht="12" customHeight="1" x14ac:dyDescent="0.15">
      <c r="B262" s="23" t="s">
        <v>467</v>
      </c>
      <c r="C262" s="23" t="s">
        <v>185</v>
      </c>
      <c r="D262" s="23" t="s">
        <v>468</v>
      </c>
      <c r="E262" s="23" t="s">
        <v>469</v>
      </c>
      <c r="F262" s="23" t="s">
        <v>470</v>
      </c>
      <c r="G262" s="25">
        <v>1834.98</v>
      </c>
    </row>
    <row r="263" spans="1:9" ht="12" customHeight="1" x14ac:dyDescent="0.15">
      <c r="B263" s="23" t="s">
        <v>413</v>
      </c>
      <c r="C263" s="23" t="s">
        <v>185</v>
      </c>
      <c r="D263" s="23" t="s">
        <v>414</v>
      </c>
      <c r="E263" s="23" t="s">
        <v>415</v>
      </c>
      <c r="F263" s="23" t="s">
        <v>412</v>
      </c>
      <c r="G263" s="25">
        <v>120</v>
      </c>
    </row>
    <row r="264" spans="1:9" ht="12" customHeight="1" x14ac:dyDescent="0.15">
      <c r="B264" s="23" t="s">
        <v>471</v>
      </c>
      <c r="C264" s="23" t="s">
        <v>185</v>
      </c>
      <c r="D264" s="23" t="s">
        <v>472</v>
      </c>
      <c r="E264" s="23" t="s">
        <v>450</v>
      </c>
      <c r="F264" s="23" t="s">
        <v>473</v>
      </c>
      <c r="G264" s="25">
        <v>181.5</v>
      </c>
    </row>
    <row r="265" spans="1:9" ht="12" customHeight="1" x14ac:dyDescent="0.15">
      <c r="B265" s="23" t="s">
        <v>419</v>
      </c>
      <c r="C265" s="23" t="s">
        <v>185</v>
      </c>
      <c r="D265" s="23" t="s">
        <v>420</v>
      </c>
      <c r="E265" s="23" t="s">
        <v>421</v>
      </c>
      <c r="F265" s="23" t="s">
        <v>412</v>
      </c>
      <c r="G265" s="25">
        <v>140</v>
      </c>
    </row>
    <row r="266" spans="1:9" ht="12" customHeight="1" x14ac:dyDescent="0.15">
      <c r="F266" s="20" t="s">
        <v>201</v>
      </c>
      <c r="G266" s="26">
        <v>5021.43</v>
      </c>
      <c r="H266" s="26">
        <v>0</v>
      </c>
      <c r="I266" s="30">
        <v>5021.43</v>
      </c>
    </row>
    <row r="268" spans="1:9" ht="12" customHeight="1" x14ac:dyDescent="0.15">
      <c r="F268" s="20" t="s">
        <v>202</v>
      </c>
      <c r="G268" s="20" t="s">
        <v>0</v>
      </c>
      <c r="H268" s="20" t="s">
        <v>0</v>
      </c>
      <c r="I268" s="30">
        <v>5021.43</v>
      </c>
    </row>
    <row r="270" spans="1:9" ht="12" customHeight="1" x14ac:dyDescent="0.15">
      <c r="A270" s="23" t="s">
        <v>74</v>
      </c>
      <c r="B270" s="39" t="s">
        <v>75</v>
      </c>
      <c r="C270" s="39"/>
      <c r="D270" s="39"/>
      <c r="E270" s="39"/>
      <c r="F270" s="20" t="s">
        <v>183</v>
      </c>
      <c r="G270" s="20" t="s">
        <v>0</v>
      </c>
      <c r="H270" s="20" t="s">
        <v>0</v>
      </c>
      <c r="I270" s="30">
        <v>0</v>
      </c>
    </row>
    <row r="271" spans="1:9" ht="12" customHeight="1" x14ac:dyDescent="0.15">
      <c r="F271" s="23" t="s">
        <v>474</v>
      </c>
      <c r="G271" s="25">
        <v>29377.18</v>
      </c>
    </row>
    <row r="272" spans="1:9" ht="12" customHeight="1" x14ac:dyDescent="0.15">
      <c r="F272" s="20" t="s">
        <v>201</v>
      </c>
      <c r="G272" s="26">
        <v>29377.18</v>
      </c>
      <c r="H272" s="26">
        <v>0</v>
      </c>
      <c r="I272" s="30">
        <v>29377.18</v>
      </c>
    </row>
    <row r="273" spans="1:9" ht="12" customHeight="1" x14ac:dyDescent="0.15">
      <c r="F273" s="20" t="s">
        <v>202</v>
      </c>
      <c r="G273" s="20" t="s">
        <v>0</v>
      </c>
      <c r="H273" s="20" t="s">
        <v>0</v>
      </c>
      <c r="I273" s="30">
        <v>29377.18</v>
      </c>
    </row>
    <row r="275" spans="1:9" ht="12" customHeight="1" x14ac:dyDescent="0.15">
      <c r="A275" s="23" t="s">
        <v>76</v>
      </c>
      <c r="B275" s="39" t="s">
        <v>77</v>
      </c>
      <c r="C275" s="39"/>
      <c r="D275" s="39"/>
      <c r="E275" s="39"/>
      <c r="F275" s="23" t="s">
        <v>183</v>
      </c>
      <c r="I275" s="28">
        <v>0</v>
      </c>
    </row>
    <row r="276" spans="1:9" ht="12" customHeight="1" x14ac:dyDescent="0.15">
      <c r="B276" s="23" t="s">
        <v>475</v>
      </c>
      <c r="C276" s="23" t="s">
        <v>299</v>
      </c>
      <c r="D276" s="23" t="s">
        <v>476</v>
      </c>
      <c r="E276" s="23" t="s">
        <v>477</v>
      </c>
      <c r="F276" s="23" t="s">
        <v>478</v>
      </c>
      <c r="G276" s="25">
        <v>183.09</v>
      </c>
    </row>
    <row r="277" spans="1:9" ht="12" customHeight="1" x14ac:dyDescent="0.15">
      <c r="B277" s="23" t="s">
        <v>475</v>
      </c>
      <c r="C277" s="23" t="s">
        <v>299</v>
      </c>
      <c r="D277" s="23" t="s">
        <v>479</v>
      </c>
      <c r="E277" s="23" t="s">
        <v>308</v>
      </c>
      <c r="F277" s="23" t="s">
        <v>478</v>
      </c>
      <c r="G277" s="25">
        <v>183.09</v>
      </c>
    </row>
    <row r="278" spans="1:9" ht="12" customHeight="1" x14ac:dyDescent="0.15">
      <c r="B278" s="23" t="s">
        <v>475</v>
      </c>
      <c r="C278" s="23" t="s">
        <v>299</v>
      </c>
      <c r="D278" s="23" t="s">
        <v>480</v>
      </c>
      <c r="E278" s="23" t="s">
        <v>481</v>
      </c>
      <c r="F278" s="23" t="s">
        <v>478</v>
      </c>
      <c r="G278" s="25">
        <v>183.09</v>
      </c>
    </row>
    <row r="279" spans="1:9" ht="12" customHeight="1" x14ac:dyDescent="0.15">
      <c r="B279" s="23" t="s">
        <v>475</v>
      </c>
      <c r="C279" s="23" t="s">
        <v>299</v>
      </c>
      <c r="D279" s="23" t="s">
        <v>482</v>
      </c>
      <c r="E279" s="23" t="s">
        <v>483</v>
      </c>
      <c r="F279" s="23" t="s">
        <v>478</v>
      </c>
      <c r="G279" s="25">
        <v>174.73</v>
      </c>
    </row>
    <row r="280" spans="1:9" ht="12" customHeight="1" x14ac:dyDescent="0.15">
      <c r="B280" s="23" t="s">
        <v>475</v>
      </c>
      <c r="C280" s="23" t="s">
        <v>299</v>
      </c>
      <c r="D280" s="23" t="s">
        <v>484</v>
      </c>
      <c r="E280" s="23" t="s">
        <v>485</v>
      </c>
      <c r="F280" s="23" t="s">
        <v>478</v>
      </c>
      <c r="G280" s="25">
        <v>170.5</v>
      </c>
    </row>
    <row r="281" spans="1:9" ht="12" customHeight="1" x14ac:dyDescent="0.15">
      <c r="B281" s="23" t="s">
        <v>475</v>
      </c>
      <c r="C281" s="23" t="s">
        <v>299</v>
      </c>
      <c r="D281" s="23" t="s">
        <v>486</v>
      </c>
      <c r="E281" s="23" t="s">
        <v>487</v>
      </c>
      <c r="F281" s="23" t="s">
        <v>478</v>
      </c>
      <c r="G281" s="25">
        <v>170.5</v>
      </c>
    </row>
    <row r="282" spans="1:9" ht="12" customHeight="1" x14ac:dyDescent="0.15">
      <c r="B282" s="23" t="s">
        <v>475</v>
      </c>
      <c r="C282" s="23" t="s">
        <v>299</v>
      </c>
      <c r="D282" s="23" t="s">
        <v>488</v>
      </c>
      <c r="E282" s="23" t="s">
        <v>489</v>
      </c>
      <c r="F282" s="23" t="s">
        <v>478</v>
      </c>
      <c r="G282" s="25">
        <v>162.29</v>
      </c>
    </row>
    <row r="283" spans="1:9" ht="12" customHeight="1" x14ac:dyDescent="0.15">
      <c r="B283" s="23" t="s">
        <v>475</v>
      </c>
      <c r="C283" s="23" t="s">
        <v>299</v>
      </c>
      <c r="D283" s="23" t="s">
        <v>490</v>
      </c>
      <c r="E283" s="23" t="s">
        <v>213</v>
      </c>
      <c r="F283" s="23" t="s">
        <v>478</v>
      </c>
      <c r="G283" s="25">
        <v>160.53</v>
      </c>
    </row>
    <row r="284" spans="1:9" ht="12" customHeight="1" x14ac:dyDescent="0.15">
      <c r="B284" s="23" t="s">
        <v>475</v>
      </c>
      <c r="C284" s="23" t="s">
        <v>299</v>
      </c>
      <c r="D284" s="23" t="s">
        <v>491</v>
      </c>
      <c r="E284" s="23" t="s">
        <v>492</v>
      </c>
      <c r="F284" s="23" t="s">
        <v>478</v>
      </c>
      <c r="G284" s="25">
        <v>160.53</v>
      </c>
    </row>
    <row r="285" spans="1:9" ht="12" customHeight="1" x14ac:dyDescent="0.15">
      <c r="B285" s="23" t="s">
        <v>475</v>
      </c>
      <c r="C285" s="23" t="s">
        <v>299</v>
      </c>
      <c r="D285" s="23" t="s">
        <v>493</v>
      </c>
      <c r="E285" s="23" t="s">
        <v>494</v>
      </c>
      <c r="F285" s="23" t="s">
        <v>478</v>
      </c>
      <c r="G285" s="25">
        <v>160.53</v>
      </c>
    </row>
    <row r="286" spans="1:9" ht="12" customHeight="1" x14ac:dyDescent="0.15">
      <c r="B286" s="23" t="s">
        <v>475</v>
      </c>
      <c r="C286" s="23" t="s">
        <v>299</v>
      </c>
      <c r="D286" s="23" t="s">
        <v>495</v>
      </c>
      <c r="E286" s="23" t="s">
        <v>331</v>
      </c>
      <c r="F286" s="23" t="s">
        <v>478</v>
      </c>
      <c r="G286" s="25">
        <v>160.53</v>
      </c>
    </row>
    <row r="287" spans="1:9" ht="12" customHeight="1" x14ac:dyDescent="0.15">
      <c r="B287" s="23" t="s">
        <v>475</v>
      </c>
      <c r="C287" s="23" t="s">
        <v>299</v>
      </c>
      <c r="D287" s="23" t="s">
        <v>496</v>
      </c>
      <c r="E287" s="23" t="s">
        <v>217</v>
      </c>
      <c r="F287" s="23" t="s">
        <v>478</v>
      </c>
      <c r="G287" s="25">
        <v>160.53</v>
      </c>
    </row>
    <row r="288" spans="1:9" ht="12" customHeight="1" x14ac:dyDescent="0.15">
      <c r="B288" s="23" t="s">
        <v>497</v>
      </c>
      <c r="C288" s="23" t="s">
        <v>246</v>
      </c>
      <c r="D288" s="23" t="s">
        <v>262</v>
      </c>
      <c r="E288" s="23" t="s">
        <v>263</v>
      </c>
      <c r="F288" s="23" t="s">
        <v>249</v>
      </c>
      <c r="H288" s="25">
        <v>1.76</v>
      </c>
    </row>
    <row r="289" spans="1:9" ht="12" customHeight="1" x14ac:dyDescent="0.15">
      <c r="C289" s="39" t="s">
        <v>250</v>
      </c>
      <c r="D289" s="39"/>
      <c r="E289" s="39"/>
      <c r="F289" s="39"/>
    </row>
    <row r="290" spans="1:9" ht="12" customHeight="1" x14ac:dyDescent="0.15">
      <c r="C290" s="39" t="s">
        <v>251</v>
      </c>
      <c r="D290" s="39"/>
      <c r="E290" s="39"/>
      <c r="F290" s="39"/>
    </row>
    <row r="291" spans="1:9" ht="12" customHeight="1" x14ac:dyDescent="0.15">
      <c r="B291" s="23" t="s">
        <v>475</v>
      </c>
      <c r="C291" s="23" t="s">
        <v>299</v>
      </c>
      <c r="D291" s="23" t="s">
        <v>498</v>
      </c>
      <c r="E291" s="23" t="s">
        <v>499</v>
      </c>
      <c r="F291" s="23" t="s">
        <v>478</v>
      </c>
      <c r="G291" s="25">
        <v>160.53</v>
      </c>
    </row>
    <row r="292" spans="1:9" ht="12" customHeight="1" x14ac:dyDescent="0.15">
      <c r="B292" s="23" t="s">
        <v>475</v>
      </c>
      <c r="C292" s="23" t="s">
        <v>299</v>
      </c>
      <c r="D292" s="23" t="s">
        <v>500</v>
      </c>
      <c r="E292" s="23" t="s">
        <v>501</v>
      </c>
      <c r="F292" s="23" t="s">
        <v>478</v>
      </c>
      <c r="G292" s="25">
        <v>160.53</v>
      </c>
    </row>
    <row r="293" spans="1:9" ht="12" customHeight="1" x14ac:dyDescent="0.15">
      <c r="F293" s="20" t="s">
        <v>201</v>
      </c>
      <c r="G293" s="26">
        <v>2351</v>
      </c>
      <c r="H293" s="26">
        <v>1.76</v>
      </c>
      <c r="I293" s="30">
        <v>2349.2399999999998</v>
      </c>
    </row>
    <row r="294" spans="1:9" ht="12" customHeight="1" x14ac:dyDescent="0.15">
      <c r="F294" s="20" t="s">
        <v>202</v>
      </c>
      <c r="G294" s="20" t="s">
        <v>0</v>
      </c>
      <c r="H294" s="20" t="s">
        <v>0</v>
      </c>
      <c r="I294" s="30">
        <v>2349.2399999999998</v>
      </c>
    </row>
    <row r="296" spans="1:9" ht="12" customHeight="1" x14ac:dyDescent="0.15">
      <c r="A296" s="23" t="s">
        <v>78</v>
      </c>
      <c r="B296" s="39" t="s">
        <v>79</v>
      </c>
      <c r="C296" s="39"/>
      <c r="D296" s="39"/>
      <c r="E296" s="39"/>
      <c r="F296" s="20" t="s">
        <v>183</v>
      </c>
      <c r="G296" s="20" t="s">
        <v>0</v>
      </c>
      <c r="H296" s="20" t="s">
        <v>0</v>
      </c>
      <c r="I296" s="30">
        <v>0</v>
      </c>
    </row>
    <row r="297" spans="1:9" ht="12" customHeight="1" x14ac:dyDescent="0.15">
      <c r="F297" s="23" t="s">
        <v>474</v>
      </c>
      <c r="G297" s="25">
        <v>10073</v>
      </c>
    </row>
    <row r="298" spans="1:9" ht="12" customHeight="1" x14ac:dyDescent="0.15">
      <c r="F298" s="20" t="s">
        <v>201</v>
      </c>
      <c r="G298" s="26">
        <v>10073</v>
      </c>
      <c r="H298" s="26">
        <v>0</v>
      </c>
      <c r="I298" s="30">
        <v>10073</v>
      </c>
    </row>
    <row r="299" spans="1:9" ht="12" customHeight="1" x14ac:dyDescent="0.15">
      <c r="F299" s="20" t="s">
        <v>202</v>
      </c>
      <c r="G299" s="20" t="s">
        <v>0</v>
      </c>
      <c r="H299" s="20" t="s">
        <v>0</v>
      </c>
      <c r="I299" s="30">
        <v>10073</v>
      </c>
    </row>
    <row r="301" spans="1:9" ht="12" customHeight="1" x14ac:dyDescent="0.15">
      <c r="A301" s="23" t="s">
        <v>80</v>
      </c>
      <c r="B301" s="39" t="s">
        <v>81</v>
      </c>
      <c r="C301" s="39"/>
      <c r="D301" s="39"/>
      <c r="E301" s="39"/>
      <c r="F301" s="23" t="s">
        <v>183</v>
      </c>
      <c r="I301" s="28">
        <v>0</v>
      </c>
    </row>
    <row r="302" spans="1:9" ht="12" customHeight="1" x14ac:dyDescent="0.15">
      <c r="B302" s="23" t="s">
        <v>81</v>
      </c>
      <c r="C302" s="23" t="s">
        <v>299</v>
      </c>
      <c r="D302" s="23" t="s">
        <v>476</v>
      </c>
      <c r="E302" s="23" t="s">
        <v>477</v>
      </c>
      <c r="F302" s="23" t="s">
        <v>478</v>
      </c>
      <c r="G302" s="25">
        <v>43.1</v>
      </c>
    </row>
    <row r="303" spans="1:9" ht="12" customHeight="1" x14ac:dyDescent="0.15">
      <c r="B303" s="23" t="s">
        <v>81</v>
      </c>
      <c r="C303" s="23" t="s">
        <v>299</v>
      </c>
      <c r="D303" s="23" t="s">
        <v>479</v>
      </c>
      <c r="E303" s="23" t="s">
        <v>308</v>
      </c>
      <c r="F303" s="23" t="s">
        <v>478</v>
      </c>
      <c r="G303" s="25">
        <v>43.1</v>
      </c>
    </row>
    <row r="304" spans="1:9" ht="12" customHeight="1" x14ac:dyDescent="0.15">
      <c r="B304" s="23" t="s">
        <v>81</v>
      </c>
      <c r="C304" s="23" t="s">
        <v>299</v>
      </c>
      <c r="D304" s="23" t="s">
        <v>480</v>
      </c>
      <c r="E304" s="23" t="s">
        <v>481</v>
      </c>
      <c r="F304" s="23" t="s">
        <v>478</v>
      </c>
      <c r="G304" s="25">
        <v>94.6</v>
      </c>
    </row>
    <row r="305" spans="1:9" ht="12" customHeight="1" x14ac:dyDescent="0.15">
      <c r="B305" s="23" t="s">
        <v>81</v>
      </c>
      <c r="C305" s="23" t="s">
        <v>299</v>
      </c>
      <c r="D305" s="23" t="s">
        <v>482</v>
      </c>
      <c r="E305" s="23" t="s">
        <v>483</v>
      </c>
      <c r="F305" s="23" t="s">
        <v>478</v>
      </c>
      <c r="G305" s="25">
        <v>43.1</v>
      </c>
    </row>
    <row r="306" spans="1:9" ht="12" customHeight="1" x14ac:dyDescent="0.15">
      <c r="B306" s="23" t="s">
        <v>81</v>
      </c>
      <c r="C306" s="23" t="s">
        <v>299</v>
      </c>
      <c r="D306" s="23" t="s">
        <v>484</v>
      </c>
      <c r="E306" s="23" t="s">
        <v>485</v>
      </c>
      <c r="F306" s="23" t="s">
        <v>478</v>
      </c>
      <c r="G306" s="25">
        <v>58.1</v>
      </c>
    </row>
    <row r="307" spans="1:9" ht="12" customHeight="1" x14ac:dyDescent="0.15">
      <c r="B307" s="23" t="s">
        <v>81</v>
      </c>
      <c r="C307" s="23" t="s">
        <v>299</v>
      </c>
      <c r="D307" s="23" t="s">
        <v>486</v>
      </c>
      <c r="E307" s="23" t="s">
        <v>487</v>
      </c>
      <c r="F307" s="23" t="s">
        <v>478</v>
      </c>
      <c r="G307" s="25">
        <v>43.1</v>
      </c>
    </row>
    <row r="308" spans="1:9" ht="12" customHeight="1" x14ac:dyDescent="0.15">
      <c r="B308" s="23" t="s">
        <v>81</v>
      </c>
      <c r="C308" s="23" t="s">
        <v>299</v>
      </c>
      <c r="D308" s="23" t="s">
        <v>488</v>
      </c>
      <c r="E308" s="23" t="s">
        <v>489</v>
      </c>
      <c r="F308" s="23" t="s">
        <v>478</v>
      </c>
      <c r="G308" s="25">
        <v>43.1</v>
      </c>
    </row>
    <row r="309" spans="1:9" ht="12" customHeight="1" x14ac:dyDescent="0.15">
      <c r="B309" s="23" t="s">
        <v>81</v>
      </c>
      <c r="C309" s="23" t="s">
        <v>299</v>
      </c>
      <c r="D309" s="23" t="s">
        <v>490</v>
      </c>
      <c r="E309" s="23" t="s">
        <v>213</v>
      </c>
      <c r="F309" s="23" t="s">
        <v>478</v>
      </c>
      <c r="G309" s="25">
        <v>43.1</v>
      </c>
    </row>
    <row r="310" spans="1:9" ht="12" customHeight="1" x14ac:dyDescent="0.15">
      <c r="B310" s="23" t="s">
        <v>81</v>
      </c>
      <c r="C310" s="23" t="s">
        <v>299</v>
      </c>
      <c r="D310" s="23" t="s">
        <v>491</v>
      </c>
      <c r="E310" s="23" t="s">
        <v>492</v>
      </c>
      <c r="F310" s="23" t="s">
        <v>478</v>
      </c>
      <c r="G310" s="25">
        <v>43.1</v>
      </c>
    </row>
    <row r="311" spans="1:9" ht="12" customHeight="1" x14ac:dyDescent="0.15">
      <c r="B311" s="23" t="s">
        <v>81</v>
      </c>
      <c r="C311" s="23" t="s">
        <v>299</v>
      </c>
      <c r="D311" s="23" t="s">
        <v>493</v>
      </c>
      <c r="E311" s="23" t="s">
        <v>494</v>
      </c>
      <c r="F311" s="23" t="s">
        <v>478</v>
      </c>
      <c r="G311" s="25">
        <v>43.1</v>
      </c>
    </row>
    <row r="312" spans="1:9" ht="12" customHeight="1" x14ac:dyDescent="0.15">
      <c r="B312" s="23" t="s">
        <v>81</v>
      </c>
      <c r="C312" s="23" t="s">
        <v>299</v>
      </c>
      <c r="D312" s="23" t="s">
        <v>495</v>
      </c>
      <c r="E312" s="23" t="s">
        <v>331</v>
      </c>
      <c r="F312" s="23" t="s">
        <v>478</v>
      </c>
      <c r="G312" s="25">
        <v>43.1</v>
      </c>
    </row>
    <row r="313" spans="1:9" ht="12" customHeight="1" x14ac:dyDescent="0.15">
      <c r="B313" s="23" t="s">
        <v>81</v>
      </c>
      <c r="C313" s="23" t="s">
        <v>299</v>
      </c>
      <c r="D313" s="23" t="s">
        <v>496</v>
      </c>
      <c r="E313" s="23" t="s">
        <v>217</v>
      </c>
      <c r="F313" s="23" t="s">
        <v>478</v>
      </c>
      <c r="G313" s="25">
        <v>43.1</v>
      </c>
    </row>
    <row r="314" spans="1:9" ht="12" customHeight="1" x14ac:dyDescent="0.15">
      <c r="B314" s="23" t="s">
        <v>81</v>
      </c>
      <c r="C314" s="23" t="s">
        <v>299</v>
      </c>
      <c r="D314" s="23" t="s">
        <v>498</v>
      </c>
      <c r="E314" s="23" t="s">
        <v>499</v>
      </c>
      <c r="F314" s="23" t="s">
        <v>478</v>
      </c>
      <c r="G314" s="25">
        <v>45.25</v>
      </c>
    </row>
    <row r="315" spans="1:9" ht="12" customHeight="1" x14ac:dyDescent="0.15">
      <c r="B315" s="23" t="s">
        <v>81</v>
      </c>
      <c r="C315" s="23" t="s">
        <v>299</v>
      </c>
      <c r="D315" s="23" t="s">
        <v>500</v>
      </c>
      <c r="E315" s="23" t="s">
        <v>501</v>
      </c>
      <c r="F315" s="23" t="s">
        <v>478</v>
      </c>
      <c r="G315" s="25">
        <v>45.25</v>
      </c>
    </row>
    <row r="316" spans="1:9" ht="12" customHeight="1" x14ac:dyDescent="0.15">
      <c r="F316" s="20" t="s">
        <v>201</v>
      </c>
      <c r="G316" s="26">
        <v>674.2</v>
      </c>
      <c r="H316" s="26">
        <v>0</v>
      </c>
      <c r="I316" s="30">
        <v>674.2</v>
      </c>
    </row>
    <row r="317" spans="1:9" ht="12" customHeight="1" x14ac:dyDescent="0.15">
      <c r="F317" s="20" t="s">
        <v>202</v>
      </c>
      <c r="G317" s="20" t="s">
        <v>0</v>
      </c>
      <c r="H317" s="20" t="s">
        <v>0</v>
      </c>
      <c r="I317" s="30">
        <v>674.2</v>
      </c>
    </row>
    <row r="319" spans="1:9" ht="12" customHeight="1" x14ac:dyDescent="0.15">
      <c r="A319" s="23" t="s">
        <v>82</v>
      </c>
      <c r="B319" s="39" t="s">
        <v>83</v>
      </c>
      <c r="C319" s="39"/>
      <c r="D319" s="39"/>
      <c r="E319" s="39"/>
      <c r="F319" s="23" t="s">
        <v>183</v>
      </c>
      <c r="I319" s="28">
        <v>0</v>
      </c>
    </row>
    <row r="320" spans="1:9" ht="12" customHeight="1" x14ac:dyDescent="0.15">
      <c r="C320" s="23" t="s">
        <v>185</v>
      </c>
      <c r="D320" s="23" t="s">
        <v>502</v>
      </c>
      <c r="E320" s="23" t="s">
        <v>187</v>
      </c>
      <c r="F320" s="23" t="s">
        <v>503</v>
      </c>
      <c r="G320" s="25">
        <v>116</v>
      </c>
    </row>
    <row r="321" spans="1:9" ht="12" customHeight="1" x14ac:dyDescent="0.15">
      <c r="C321" s="23" t="s">
        <v>185</v>
      </c>
      <c r="D321" s="23" t="s">
        <v>504</v>
      </c>
      <c r="E321" s="23" t="s">
        <v>231</v>
      </c>
      <c r="F321" s="23" t="s">
        <v>503</v>
      </c>
      <c r="G321" s="25">
        <v>118</v>
      </c>
    </row>
    <row r="322" spans="1:9" ht="12" customHeight="1" x14ac:dyDescent="0.15">
      <c r="C322" s="23" t="s">
        <v>185</v>
      </c>
      <c r="D322" s="23" t="s">
        <v>505</v>
      </c>
      <c r="E322" s="23" t="s">
        <v>313</v>
      </c>
      <c r="F322" s="23" t="s">
        <v>503</v>
      </c>
      <c r="G322" s="25">
        <v>116</v>
      </c>
    </row>
    <row r="323" spans="1:9" ht="12" customHeight="1" x14ac:dyDescent="0.15">
      <c r="C323" s="23" t="s">
        <v>185</v>
      </c>
      <c r="D323" s="23" t="s">
        <v>506</v>
      </c>
      <c r="E323" s="23" t="s">
        <v>466</v>
      </c>
      <c r="F323" s="23" t="s">
        <v>503</v>
      </c>
      <c r="G323" s="25">
        <v>108</v>
      </c>
    </row>
    <row r="324" spans="1:9" ht="12" customHeight="1" x14ac:dyDescent="0.15">
      <c r="C324" s="23" t="s">
        <v>185</v>
      </c>
      <c r="D324" s="23" t="s">
        <v>507</v>
      </c>
      <c r="E324" s="23" t="s">
        <v>469</v>
      </c>
      <c r="F324" s="23" t="s">
        <v>503</v>
      </c>
      <c r="G324" s="25">
        <v>107</v>
      </c>
    </row>
    <row r="325" spans="1:9" ht="12" customHeight="1" x14ac:dyDescent="0.15">
      <c r="C325" s="23" t="s">
        <v>185</v>
      </c>
      <c r="D325" s="23" t="s">
        <v>508</v>
      </c>
      <c r="E325" s="23" t="s">
        <v>386</v>
      </c>
      <c r="F325" s="23" t="s">
        <v>503</v>
      </c>
      <c r="G325" s="25">
        <v>116</v>
      </c>
    </row>
    <row r="326" spans="1:9" ht="12" customHeight="1" x14ac:dyDescent="0.15">
      <c r="C326" s="23" t="s">
        <v>185</v>
      </c>
      <c r="D326" s="23" t="s">
        <v>509</v>
      </c>
      <c r="E326" s="23" t="s">
        <v>194</v>
      </c>
      <c r="F326" s="23" t="s">
        <v>510</v>
      </c>
      <c r="G326" s="25">
        <v>1580</v>
      </c>
    </row>
    <row r="327" spans="1:9" ht="12" customHeight="1" x14ac:dyDescent="0.15">
      <c r="C327" s="23" t="s">
        <v>185</v>
      </c>
      <c r="D327" s="23" t="s">
        <v>511</v>
      </c>
      <c r="E327" s="23" t="s">
        <v>366</v>
      </c>
      <c r="F327" s="23" t="s">
        <v>503</v>
      </c>
      <c r="G327" s="25">
        <v>116</v>
      </c>
    </row>
    <row r="328" spans="1:9" ht="12" customHeight="1" x14ac:dyDescent="0.15">
      <c r="C328" s="23" t="s">
        <v>185</v>
      </c>
      <c r="D328" s="23" t="s">
        <v>512</v>
      </c>
      <c r="E328" s="23" t="s">
        <v>213</v>
      </c>
      <c r="F328" s="23" t="s">
        <v>503</v>
      </c>
      <c r="G328" s="25">
        <v>106</v>
      </c>
    </row>
    <row r="329" spans="1:9" ht="12" customHeight="1" x14ac:dyDescent="0.15">
      <c r="C329" s="23" t="s">
        <v>185</v>
      </c>
      <c r="D329" s="23" t="s">
        <v>513</v>
      </c>
      <c r="E329" s="23" t="s">
        <v>259</v>
      </c>
      <c r="F329" s="23" t="s">
        <v>503</v>
      </c>
      <c r="G329" s="25">
        <v>116</v>
      </c>
    </row>
    <row r="330" spans="1:9" ht="12" customHeight="1" x14ac:dyDescent="0.15">
      <c r="B330" s="23" t="s">
        <v>514</v>
      </c>
      <c r="C330" s="23" t="s">
        <v>185</v>
      </c>
      <c r="D330" s="23" t="s">
        <v>515</v>
      </c>
      <c r="E330" s="23" t="s">
        <v>261</v>
      </c>
      <c r="F330" s="23" t="s">
        <v>503</v>
      </c>
      <c r="G330" s="25">
        <v>116</v>
      </c>
    </row>
    <row r="331" spans="1:9" ht="12" customHeight="1" x14ac:dyDescent="0.15">
      <c r="C331" s="23" t="s">
        <v>185</v>
      </c>
      <c r="D331" s="23" t="s">
        <v>516</v>
      </c>
      <c r="E331" s="23" t="s">
        <v>355</v>
      </c>
      <c r="F331" s="23" t="s">
        <v>503</v>
      </c>
      <c r="G331" s="25">
        <v>116</v>
      </c>
    </row>
    <row r="332" spans="1:9" ht="12" customHeight="1" x14ac:dyDescent="0.15">
      <c r="C332" s="23" t="s">
        <v>185</v>
      </c>
      <c r="D332" s="23" t="s">
        <v>517</v>
      </c>
      <c r="E332" s="23" t="s">
        <v>518</v>
      </c>
      <c r="F332" s="23" t="s">
        <v>503</v>
      </c>
      <c r="G332" s="25">
        <v>109</v>
      </c>
    </row>
    <row r="333" spans="1:9" ht="12" customHeight="1" x14ac:dyDescent="0.15">
      <c r="F333" s="20" t="s">
        <v>201</v>
      </c>
      <c r="G333" s="26">
        <v>2940</v>
      </c>
      <c r="H333" s="26">
        <v>0</v>
      </c>
      <c r="I333" s="30">
        <v>2940</v>
      </c>
    </row>
    <row r="334" spans="1:9" ht="12" customHeight="1" x14ac:dyDescent="0.15">
      <c r="F334" s="20" t="s">
        <v>202</v>
      </c>
      <c r="G334" s="20" t="s">
        <v>0</v>
      </c>
      <c r="H334" s="20" t="s">
        <v>0</v>
      </c>
      <c r="I334" s="30">
        <v>2940</v>
      </c>
    </row>
    <row r="336" spans="1:9" ht="12" customHeight="1" x14ac:dyDescent="0.15">
      <c r="A336" s="23" t="s">
        <v>84</v>
      </c>
      <c r="B336" s="39" t="s">
        <v>85</v>
      </c>
      <c r="C336" s="39"/>
      <c r="D336" s="39"/>
      <c r="E336" s="39"/>
      <c r="F336" s="23" t="s">
        <v>183</v>
      </c>
      <c r="I336" s="28">
        <v>0</v>
      </c>
    </row>
    <row r="337" spans="1:9" ht="12" customHeight="1" x14ac:dyDescent="0.15">
      <c r="B337" s="23" t="s">
        <v>519</v>
      </c>
      <c r="C337" s="23" t="s">
        <v>185</v>
      </c>
      <c r="D337" s="23" t="s">
        <v>520</v>
      </c>
      <c r="E337" s="23" t="s">
        <v>320</v>
      </c>
      <c r="F337" s="23" t="s">
        <v>521</v>
      </c>
      <c r="G337" s="25">
        <v>100</v>
      </c>
    </row>
    <row r="338" spans="1:9" ht="12" customHeight="1" x14ac:dyDescent="0.15">
      <c r="C338" s="23" t="s">
        <v>522</v>
      </c>
      <c r="D338" s="23" t="s">
        <v>523</v>
      </c>
      <c r="E338" s="23" t="s">
        <v>524</v>
      </c>
      <c r="F338" s="23" t="s">
        <v>525</v>
      </c>
      <c r="H338" s="25">
        <v>100</v>
      </c>
    </row>
    <row r="339" spans="1:9" ht="12" customHeight="1" x14ac:dyDescent="0.15">
      <c r="F339" s="20" t="s">
        <v>201</v>
      </c>
      <c r="G339" s="26">
        <v>100</v>
      </c>
      <c r="H339" s="26">
        <v>100</v>
      </c>
      <c r="I339" s="30">
        <v>0</v>
      </c>
    </row>
    <row r="340" spans="1:9" ht="12" customHeight="1" x14ac:dyDescent="0.15">
      <c r="F340" s="20" t="s">
        <v>202</v>
      </c>
      <c r="G340" s="20" t="s">
        <v>0</v>
      </c>
      <c r="H340" s="20" t="s">
        <v>0</v>
      </c>
      <c r="I340" s="30">
        <v>0</v>
      </c>
    </row>
    <row r="342" spans="1:9" ht="12" customHeight="1" x14ac:dyDescent="0.15">
      <c r="A342" s="23" t="s">
        <v>86</v>
      </c>
      <c r="B342" s="39" t="s">
        <v>87</v>
      </c>
      <c r="C342" s="39"/>
      <c r="D342" s="39"/>
      <c r="E342" s="39"/>
      <c r="F342" s="23" t="s">
        <v>183</v>
      </c>
      <c r="I342" s="28">
        <v>0</v>
      </c>
    </row>
    <row r="343" spans="1:9" ht="12" customHeight="1" x14ac:dyDescent="0.15">
      <c r="B343" s="23" t="s">
        <v>410</v>
      </c>
      <c r="C343" s="23" t="s">
        <v>185</v>
      </c>
      <c r="D343" s="23" t="s">
        <v>411</v>
      </c>
      <c r="E343" s="23" t="s">
        <v>266</v>
      </c>
      <c r="F343" s="23" t="s">
        <v>412</v>
      </c>
      <c r="G343" s="25">
        <v>1384</v>
      </c>
    </row>
    <row r="344" spans="1:9" ht="12" customHeight="1" x14ac:dyDescent="0.15">
      <c r="B344" s="23" t="s">
        <v>413</v>
      </c>
      <c r="C344" s="23" t="s">
        <v>185</v>
      </c>
      <c r="D344" s="23" t="s">
        <v>414</v>
      </c>
      <c r="E344" s="23" t="s">
        <v>415</v>
      </c>
      <c r="F344" s="23" t="s">
        <v>412</v>
      </c>
      <c r="G344" s="25">
        <v>1416</v>
      </c>
    </row>
    <row r="345" spans="1:9" ht="12" customHeight="1" x14ac:dyDescent="0.15">
      <c r="B345" s="23" t="s">
        <v>416</v>
      </c>
      <c r="C345" s="23" t="s">
        <v>185</v>
      </c>
      <c r="D345" s="23" t="s">
        <v>417</v>
      </c>
      <c r="E345" s="23" t="s">
        <v>418</v>
      </c>
      <c r="F345" s="23" t="s">
        <v>412</v>
      </c>
      <c r="G345" s="25">
        <v>1416</v>
      </c>
    </row>
    <row r="346" spans="1:9" ht="12" customHeight="1" x14ac:dyDescent="0.15">
      <c r="B346" s="23" t="s">
        <v>419</v>
      </c>
      <c r="C346" s="23" t="s">
        <v>185</v>
      </c>
      <c r="D346" s="23" t="s">
        <v>420</v>
      </c>
      <c r="E346" s="23" t="s">
        <v>421</v>
      </c>
      <c r="F346" s="23" t="s">
        <v>412</v>
      </c>
      <c r="G346" s="25">
        <v>1416</v>
      </c>
    </row>
    <row r="347" spans="1:9" ht="12" customHeight="1" x14ac:dyDescent="0.15">
      <c r="F347" s="20" t="s">
        <v>201</v>
      </c>
      <c r="G347" s="26">
        <v>5632</v>
      </c>
      <c r="H347" s="26">
        <v>0</v>
      </c>
      <c r="I347" s="30">
        <v>5632</v>
      </c>
    </row>
    <row r="348" spans="1:9" ht="12" customHeight="1" x14ac:dyDescent="0.15">
      <c r="F348" s="20" t="s">
        <v>202</v>
      </c>
      <c r="G348" s="20" t="s">
        <v>0</v>
      </c>
      <c r="H348" s="20" t="s">
        <v>0</v>
      </c>
      <c r="I348" s="30">
        <v>5632</v>
      </c>
    </row>
    <row r="350" spans="1:9" ht="12" customHeight="1" x14ac:dyDescent="0.15">
      <c r="A350" s="23" t="s">
        <v>88</v>
      </c>
      <c r="B350" s="39" t="s">
        <v>89</v>
      </c>
      <c r="C350" s="39"/>
      <c r="D350" s="39"/>
      <c r="E350" s="39"/>
      <c r="F350" s="23" t="s">
        <v>183</v>
      </c>
      <c r="I350" s="28">
        <v>0</v>
      </c>
    </row>
    <row r="351" spans="1:9" ht="12" customHeight="1" x14ac:dyDescent="0.15">
      <c r="B351" s="23" t="s">
        <v>526</v>
      </c>
      <c r="C351" s="23" t="s">
        <v>185</v>
      </c>
      <c r="D351" s="23" t="s">
        <v>527</v>
      </c>
      <c r="E351" s="23" t="s">
        <v>200</v>
      </c>
      <c r="F351" s="23" t="s">
        <v>528</v>
      </c>
      <c r="G351" s="25">
        <v>1012.5</v>
      </c>
    </row>
    <row r="352" spans="1:9" ht="12" customHeight="1" x14ac:dyDescent="0.15">
      <c r="F352" s="20" t="s">
        <v>201</v>
      </c>
      <c r="G352" s="26">
        <v>1012.5</v>
      </c>
      <c r="H352" s="26">
        <v>0</v>
      </c>
      <c r="I352" s="30">
        <v>1012.5</v>
      </c>
    </row>
    <row r="353" spans="1:9" ht="12" customHeight="1" x14ac:dyDescent="0.15">
      <c r="F353" s="20" t="s">
        <v>202</v>
      </c>
      <c r="G353" s="20" t="s">
        <v>0</v>
      </c>
      <c r="H353" s="20" t="s">
        <v>0</v>
      </c>
      <c r="I353" s="30">
        <v>1012.5</v>
      </c>
    </row>
    <row r="355" spans="1:9" ht="12" customHeight="1" x14ac:dyDescent="0.15">
      <c r="A355" s="23" t="s">
        <v>90</v>
      </c>
      <c r="B355" s="39" t="s">
        <v>91</v>
      </c>
      <c r="C355" s="39"/>
      <c r="D355" s="39"/>
      <c r="E355" s="39"/>
      <c r="F355" s="23" t="s">
        <v>183</v>
      </c>
      <c r="I355" s="28">
        <v>0</v>
      </c>
    </row>
    <row r="356" spans="1:9" ht="12" customHeight="1" x14ac:dyDescent="0.15">
      <c r="B356" s="23" t="s">
        <v>529</v>
      </c>
      <c r="C356" s="23" t="s">
        <v>185</v>
      </c>
      <c r="D356" s="23" t="s">
        <v>530</v>
      </c>
      <c r="E356" s="23" t="s">
        <v>531</v>
      </c>
      <c r="F356" s="23" t="s">
        <v>532</v>
      </c>
      <c r="G356" s="25">
        <v>1200</v>
      </c>
    </row>
    <row r="357" spans="1:9" ht="12" customHeight="1" x14ac:dyDescent="0.15">
      <c r="B357" s="23" t="s">
        <v>533</v>
      </c>
      <c r="C357" s="23" t="s">
        <v>185</v>
      </c>
      <c r="D357" s="23" t="s">
        <v>534</v>
      </c>
      <c r="E357" s="23" t="s">
        <v>355</v>
      </c>
      <c r="F357" s="23" t="s">
        <v>532</v>
      </c>
      <c r="G357" s="25">
        <v>100</v>
      </c>
    </row>
    <row r="358" spans="1:9" ht="12" customHeight="1" x14ac:dyDescent="0.15">
      <c r="F358" s="20" t="s">
        <v>201</v>
      </c>
      <c r="G358" s="26">
        <v>1300</v>
      </c>
      <c r="H358" s="26">
        <v>0</v>
      </c>
      <c r="I358" s="30">
        <v>1300</v>
      </c>
    </row>
    <row r="359" spans="1:9" ht="12" customHeight="1" x14ac:dyDescent="0.15">
      <c r="F359" s="20" t="s">
        <v>202</v>
      </c>
      <c r="G359" s="20" t="s">
        <v>0</v>
      </c>
      <c r="H359" s="20" t="s">
        <v>0</v>
      </c>
      <c r="I359" s="30">
        <v>1300</v>
      </c>
    </row>
    <row r="361" spans="1:9" ht="12" customHeight="1" x14ac:dyDescent="0.15">
      <c r="A361" s="23" t="s">
        <v>92</v>
      </c>
      <c r="B361" s="39" t="s">
        <v>93</v>
      </c>
      <c r="C361" s="39"/>
      <c r="D361" s="39"/>
      <c r="E361" s="39"/>
      <c r="F361" s="23" t="s">
        <v>183</v>
      </c>
      <c r="I361" s="28">
        <v>0</v>
      </c>
    </row>
    <row r="362" spans="1:9" ht="12" customHeight="1" x14ac:dyDescent="0.15">
      <c r="B362" s="23" t="s">
        <v>535</v>
      </c>
      <c r="C362" s="23" t="s">
        <v>185</v>
      </c>
      <c r="D362" s="23" t="s">
        <v>536</v>
      </c>
      <c r="E362" s="23" t="s">
        <v>187</v>
      </c>
      <c r="F362" s="23" t="s">
        <v>537</v>
      </c>
      <c r="G362" s="25">
        <v>55</v>
      </c>
    </row>
    <row r="363" spans="1:9" ht="12" customHeight="1" x14ac:dyDescent="0.15">
      <c r="B363" s="23" t="s">
        <v>535</v>
      </c>
      <c r="C363" s="23" t="s">
        <v>185</v>
      </c>
      <c r="D363" s="23" t="s">
        <v>538</v>
      </c>
      <c r="E363" s="23" t="s">
        <v>463</v>
      </c>
      <c r="F363" s="23" t="s">
        <v>537</v>
      </c>
      <c r="G363" s="25">
        <v>55</v>
      </c>
    </row>
    <row r="364" spans="1:9" ht="12" customHeight="1" x14ac:dyDescent="0.15">
      <c r="B364" s="23" t="s">
        <v>535</v>
      </c>
      <c r="C364" s="23" t="s">
        <v>185</v>
      </c>
      <c r="D364" s="23" t="s">
        <v>539</v>
      </c>
      <c r="E364" s="23" t="s">
        <v>190</v>
      </c>
      <c r="F364" s="23" t="s">
        <v>537</v>
      </c>
      <c r="G364" s="25">
        <v>55</v>
      </c>
    </row>
    <row r="365" spans="1:9" ht="12" customHeight="1" x14ac:dyDescent="0.15">
      <c r="B365" s="23" t="s">
        <v>535</v>
      </c>
      <c r="C365" s="23" t="s">
        <v>185</v>
      </c>
      <c r="D365" s="23" t="s">
        <v>540</v>
      </c>
      <c r="E365" s="23" t="s">
        <v>469</v>
      </c>
      <c r="F365" s="23" t="s">
        <v>537</v>
      </c>
      <c r="G365" s="25">
        <v>55</v>
      </c>
    </row>
    <row r="366" spans="1:9" ht="12" customHeight="1" x14ac:dyDescent="0.15">
      <c r="B366" s="23" t="s">
        <v>535</v>
      </c>
      <c r="C366" s="23" t="s">
        <v>185</v>
      </c>
      <c r="D366" s="23" t="s">
        <v>541</v>
      </c>
      <c r="E366" s="23" t="s">
        <v>192</v>
      </c>
      <c r="F366" s="23" t="s">
        <v>537</v>
      </c>
      <c r="G366" s="25">
        <v>55</v>
      </c>
    </row>
    <row r="367" spans="1:9" ht="12" customHeight="1" x14ac:dyDescent="0.15">
      <c r="B367" s="23" t="s">
        <v>535</v>
      </c>
      <c r="C367" s="23" t="s">
        <v>185</v>
      </c>
      <c r="D367" s="23" t="s">
        <v>542</v>
      </c>
      <c r="E367" s="23" t="s">
        <v>543</v>
      </c>
      <c r="F367" s="23" t="s">
        <v>537</v>
      </c>
      <c r="G367" s="25">
        <v>55</v>
      </c>
    </row>
    <row r="368" spans="1:9" ht="12" customHeight="1" x14ac:dyDescent="0.15">
      <c r="B368" s="23" t="s">
        <v>535</v>
      </c>
      <c r="C368" s="23" t="s">
        <v>185</v>
      </c>
      <c r="D368" s="23" t="s">
        <v>544</v>
      </c>
      <c r="E368" s="23" t="s">
        <v>194</v>
      </c>
      <c r="F368" s="23" t="s">
        <v>537</v>
      </c>
      <c r="G368" s="25">
        <v>55</v>
      </c>
    </row>
    <row r="369" spans="1:9" ht="12" customHeight="1" x14ac:dyDescent="0.15">
      <c r="B369" s="23" t="s">
        <v>535</v>
      </c>
      <c r="C369" s="23" t="s">
        <v>185</v>
      </c>
      <c r="D369" s="23" t="s">
        <v>545</v>
      </c>
      <c r="E369" s="23" t="s">
        <v>546</v>
      </c>
      <c r="F369" s="23" t="s">
        <v>537</v>
      </c>
      <c r="G369" s="25">
        <v>55</v>
      </c>
    </row>
    <row r="370" spans="1:9" ht="12" customHeight="1" x14ac:dyDescent="0.15">
      <c r="B370" s="23" t="s">
        <v>535</v>
      </c>
      <c r="C370" s="23" t="s">
        <v>185</v>
      </c>
      <c r="D370" s="23" t="s">
        <v>547</v>
      </c>
      <c r="E370" s="23" t="s">
        <v>196</v>
      </c>
      <c r="F370" s="23" t="s">
        <v>537</v>
      </c>
      <c r="G370" s="25">
        <v>55</v>
      </c>
    </row>
    <row r="371" spans="1:9" ht="12" customHeight="1" x14ac:dyDescent="0.15">
      <c r="B371" s="23" t="s">
        <v>535</v>
      </c>
      <c r="C371" s="23" t="s">
        <v>185</v>
      </c>
      <c r="D371" s="23" t="s">
        <v>548</v>
      </c>
      <c r="E371" s="23" t="s">
        <v>549</v>
      </c>
      <c r="F371" s="23" t="s">
        <v>537</v>
      </c>
      <c r="G371" s="25">
        <v>55</v>
      </c>
    </row>
    <row r="372" spans="1:9" ht="12" customHeight="1" x14ac:dyDescent="0.15">
      <c r="B372" s="23" t="s">
        <v>535</v>
      </c>
      <c r="C372" s="23" t="s">
        <v>185</v>
      </c>
      <c r="D372" s="23" t="s">
        <v>550</v>
      </c>
      <c r="E372" s="23" t="s">
        <v>198</v>
      </c>
      <c r="F372" s="23" t="s">
        <v>537</v>
      </c>
      <c r="G372" s="25">
        <v>55</v>
      </c>
    </row>
    <row r="373" spans="1:9" ht="12" customHeight="1" x14ac:dyDescent="0.15">
      <c r="B373" s="23" t="s">
        <v>535</v>
      </c>
      <c r="C373" s="23" t="s">
        <v>185</v>
      </c>
      <c r="D373" s="23" t="s">
        <v>551</v>
      </c>
      <c r="E373" s="23" t="s">
        <v>552</v>
      </c>
      <c r="F373" s="23" t="s">
        <v>537</v>
      </c>
      <c r="G373" s="25">
        <v>55</v>
      </c>
    </row>
    <row r="374" spans="1:9" ht="12" customHeight="1" x14ac:dyDescent="0.15">
      <c r="B374" s="23" t="s">
        <v>535</v>
      </c>
      <c r="C374" s="23" t="s">
        <v>185</v>
      </c>
      <c r="D374" s="23" t="s">
        <v>553</v>
      </c>
      <c r="E374" s="23" t="s">
        <v>200</v>
      </c>
      <c r="F374" s="23" t="s">
        <v>537</v>
      </c>
      <c r="G374" s="25">
        <v>55</v>
      </c>
    </row>
    <row r="375" spans="1:9" ht="12" customHeight="1" x14ac:dyDescent="0.15">
      <c r="B375" s="23" t="s">
        <v>535</v>
      </c>
      <c r="C375" s="23" t="s">
        <v>185</v>
      </c>
      <c r="D375" s="23" t="s">
        <v>554</v>
      </c>
      <c r="E375" s="23" t="s">
        <v>555</v>
      </c>
      <c r="F375" s="23" t="s">
        <v>537</v>
      </c>
      <c r="G375" s="25">
        <v>55</v>
      </c>
    </row>
    <row r="376" spans="1:9" ht="12" customHeight="1" x14ac:dyDescent="0.15">
      <c r="F376" s="20" t="s">
        <v>201</v>
      </c>
      <c r="G376" s="26">
        <v>770</v>
      </c>
      <c r="H376" s="26">
        <v>0</v>
      </c>
      <c r="I376" s="30">
        <v>770</v>
      </c>
    </row>
    <row r="377" spans="1:9" ht="12" customHeight="1" x14ac:dyDescent="0.15">
      <c r="F377" s="20" t="s">
        <v>202</v>
      </c>
      <c r="G377" s="20" t="s">
        <v>0</v>
      </c>
      <c r="H377" s="20" t="s">
        <v>0</v>
      </c>
      <c r="I377" s="30">
        <v>770</v>
      </c>
    </row>
    <row r="379" spans="1:9" ht="12" customHeight="1" x14ac:dyDescent="0.15">
      <c r="A379" s="23" t="s">
        <v>94</v>
      </c>
      <c r="B379" s="39" t="s">
        <v>95</v>
      </c>
      <c r="C379" s="39"/>
      <c r="D379" s="39"/>
      <c r="E379" s="39"/>
      <c r="F379" s="23" t="s">
        <v>183</v>
      </c>
      <c r="I379" s="28">
        <v>0</v>
      </c>
    </row>
    <row r="380" spans="1:9" ht="12" customHeight="1" x14ac:dyDescent="0.15">
      <c r="B380" s="23" t="s">
        <v>464</v>
      </c>
      <c r="C380" s="23" t="s">
        <v>185</v>
      </c>
      <c r="D380" s="23" t="s">
        <v>556</v>
      </c>
      <c r="E380" s="23" t="s">
        <v>557</v>
      </c>
      <c r="F380" s="23" t="s">
        <v>558</v>
      </c>
      <c r="G380" s="25">
        <v>1005.46</v>
      </c>
    </row>
    <row r="381" spans="1:9" ht="12" customHeight="1" x14ac:dyDescent="0.15">
      <c r="F381" s="20" t="s">
        <v>201</v>
      </c>
      <c r="G381" s="26">
        <v>1005.46</v>
      </c>
      <c r="H381" s="26">
        <v>0</v>
      </c>
      <c r="I381" s="30">
        <v>1005.46</v>
      </c>
    </row>
    <row r="382" spans="1:9" ht="12" customHeight="1" x14ac:dyDescent="0.15">
      <c r="F382" s="20" t="s">
        <v>202</v>
      </c>
      <c r="G382" s="20" t="s">
        <v>0</v>
      </c>
      <c r="H382" s="20" t="s">
        <v>0</v>
      </c>
      <c r="I382" s="30">
        <v>1005.46</v>
      </c>
    </row>
    <row r="384" spans="1:9" ht="12" customHeight="1" x14ac:dyDescent="0.15">
      <c r="A384" s="23" t="s">
        <v>96</v>
      </c>
      <c r="B384" s="39" t="s">
        <v>97</v>
      </c>
      <c r="C384" s="39"/>
      <c r="D384" s="39"/>
      <c r="E384" s="39"/>
      <c r="F384" s="23" t="s">
        <v>183</v>
      </c>
      <c r="I384" s="28">
        <v>0</v>
      </c>
    </row>
    <row r="385" spans="1:9" ht="12" customHeight="1" x14ac:dyDescent="0.15">
      <c r="C385" s="23" t="s">
        <v>185</v>
      </c>
      <c r="D385" s="23" t="s">
        <v>559</v>
      </c>
      <c r="E385" s="23" t="s">
        <v>560</v>
      </c>
      <c r="F385" s="23" t="s">
        <v>561</v>
      </c>
      <c r="G385" s="25">
        <v>282.5</v>
      </c>
    </row>
    <row r="386" spans="1:9" ht="12" customHeight="1" x14ac:dyDescent="0.15">
      <c r="C386" s="23" t="s">
        <v>185</v>
      </c>
      <c r="D386" s="23" t="s">
        <v>562</v>
      </c>
      <c r="E386" s="23" t="s">
        <v>366</v>
      </c>
      <c r="F386" s="23" t="s">
        <v>561</v>
      </c>
      <c r="G386" s="25">
        <v>288.25</v>
      </c>
    </row>
    <row r="387" spans="1:9" ht="12" customHeight="1" x14ac:dyDescent="0.15">
      <c r="C387" s="23" t="s">
        <v>185</v>
      </c>
      <c r="D387" s="23" t="s">
        <v>563</v>
      </c>
      <c r="E387" s="23" t="s">
        <v>244</v>
      </c>
      <c r="F387" s="23" t="s">
        <v>561</v>
      </c>
      <c r="G387" s="25">
        <v>495.4</v>
      </c>
    </row>
    <row r="388" spans="1:9" ht="12" customHeight="1" x14ac:dyDescent="0.15">
      <c r="C388" s="23" t="s">
        <v>185</v>
      </c>
      <c r="D388" s="23" t="s">
        <v>564</v>
      </c>
      <c r="E388" s="23" t="s">
        <v>421</v>
      </c>
      <c r="F388" s="23" t="s">
        <v>561</v>
      </c>
      <c r="G388" s="25">
        <v>288.25</v>
      </c>
    </row>
    <row r="389" spans="1:9" ht="12" customHeight="1" x14ac:dyDescent="0.15">
      <c r="F389" s="20" t="s">
        <v>201</v>
      </c>
      <c r="G389" s="26">
        <v>1354.4</v>
      </c>
      <c r="H389" s="26">
        <v>0</v>
      </c>
      <c r="I389" s="30">
        <v>1354.4</v>
      </c>
    </row>
    <row r="390" spans="1:9" ht="12" customHeight="1" x14ac:dyDescent="0.15">
      <c r="F390" s="20" t="s">
        <v>202</v>
      </c>
      <c r="G390" s="20" t="s">
        <v>0</v>
      </c>
      <c r="H390" s="20" t="s">
        <v>0</v>
      </c>
      <c r="I390" s="30">
        <v>1354.4</v>
      </c>
    </row>
    <row r="392" spans="1:9" ht="12" customHeight="1" x14ac:dyDescent="0.15">
      <c r="A392" s="23" t="s">
        <v>98</v>
      </c>
      <c r="B392" s="39" t="s">
        <v>99</v>
      </c>
      <c r="C392" s="39"/>
      <c r="D392" s="39"/>
      <c r="E392" s="39"/>
      <c r="F392" s="23" t="s">
        <v>183</v>
      </c>
      <c r="I392" s="28">
        <v>0</v>
      </c>
    </row>
    <row r="393" spans="1:9" ht="12" customHeight="1" x14ac:dyDescent="0.15">
      <c r="B393" s="23" t="s">
        <v>464</v>
      </c>
      <c r="C393" s="23" t="s">
        <v>185</v>
      </c>
      <c r="D393" s="23" t="s">
        <v>565</v>
      </c>
      <c r="E393" s="23" t="s">
        <v>477</v>
      </c>
      <c r="F393" s="23" t="s">
        <v>566</v>
      </c>
      <c r="G393" s="25">
        <v>2930</v>
      </c>
    </row>
    <row r="394" spans="1:9" ht="12" customHeight="1" x14ac:dyDescent="0.15">
      <c r="B394" s="23" t="s">
        <v>567</v>
      </c>
      <c r="C394" s="23" t="s">
        <v>299</v>
      </c>
      <c r="D394" s="23" t="s">
        <v>568</v>
      </c>
      <c r="E394" s="23" t="s">
        <v>477</v>
      </c>
      <c r="F394" s="23" t="s">
        <v>567</v>
      </c>
      <c r="H394" s="25">
        <v>2930</v>
      </c>
    </row>
    <row r="395" spans="1:9" ht="12" customHeight="1" x14ac:dyDescent="0.15">
      <c r="C395" s="39" t="s">
        <v>569</v>
      </c>
      <c r="D395" s="39"/>
      <c r="E395" s="39"/>
      <c r="F395" s="39"/>
    </row>
    <row r="396" spans="1:9" ht="12" customHeight="1" x14ac:dyDescent="0.15">
      <c r="C396" s="39" t="s">
        <v>570</v>
      </c>
      <c r="D396" s="39"/>
      <c r="E396" s="39"/>
      <c r="F396" s="39"/>
    </row>
    <row r="397" spans="1:9" ht="12" customHeight="1" x14ac:dyDescent="0.15">
      <c r="C397" s="39" t="s">
        <v>571</v>
      </c>
      <c r="D397" s="39"/>
      <c r="E397" s="39"/>
      <c r="F397" s="39"/>
    </row>
    <row r="398" spans="1:9" ht="12" customHeight="1" x14ac:dyDescent="0.15">
      <c r="B398" s="23" t="s">
        <v>464</v>
      </c>
      <c r="C398" s="23" t="s">
        <v>185</v>
      </c>
      <c r="D398" s="23" t="s">
        <v>572</v>
      </c>
      <c r="E398" s="23" t="s">
        <v>200</v>
      </c>
      <c r="F398" s="23" t="s">
        <v>573</v>
      </c>
      <c r="G398" s="25">
        <v>475</v>
      </c>
    </row>
    <row r="399" spans="1:9" ht="12" customHeight="1" x14ac:dyDescent="0.15">
      <c r="B399" s="23" t="s">
        <v>464</v>
      </c>
      <c r="C399" s="23" t="s">
        <v>185</v>
      </c>
      <c r="D399" s="23" t="s">
        <v>572</v>
      </c>
      <c r="E399" s="23" t="s">
        <v>200</v>
      </c>
      <c r="F399" s="23" t="s">
        <v>573</v>
      </c>
      <c r="G399" s="25">
        <v>300</v>
      </c>
    </row>
    <row r="400" spans="1:9" ht="12" customHeight="1" x14ac:dyDescent="0.15">
      <c r="F400" s="20" t="s">
        <v>201</v>
      </c>
      <c r="G400" s="26">
        <v>3705</v>
      </c>
      <c r="H400" s="26">
        <v>2930</v>
      </c>
      <c r="I400" s="30">
        <v>775</v>
      </c>
    </row>
    <row r="401" spans="1:9" ht="12" customHeight="1" x14ac:dyDescent="0.15">
      <c r="F401" s="20" t="s">
        <v>202</v>
      </c>
      <c r="G401" s="20" t="s">
        <v>0</v>
      </c>
      <c r="H401" s="20" t="s">
        <v>0</v>
      </c>
      <c r="I401" s="30">
        <v>775</v>
      </c>
    </row>
    <row r="403" spans="1:9" ht="12" customHeight="1" x14ac:dyDescent="0.15">
      <c r="A403" s="23" t="s">
        <v>100</v>
      </c>
      <c r="B403" s="39" t="s">
        <v>101</v>
      </c>
      <c r="C403" s="39"/>
      <c r="D403" s="39"/>
      <c r="E403" s="39"/>
      <c r="F403" s="23" t="s">
        <v>183</v>
      </c>
      <c r="I403" s="28">
        <v>0</v>
      </c>
    </row>
    <row r="405" spans="1:9" ht="12" customHeight="1" x14ac:dyDescent="0.15">
      <c r="C405" s="23" t="s">
        <v>522</v>
      </c>
      <c r="D405" s="23" t="s">
        <v>574</v>
      </c>
      <c r="E405" s="23" t="s">
        <v>575</v>
      </c>
      <c r="F405" s="23" t="s">
        <v>525</v>
      </c>
      <c r="H405" s="25">
        <v>144</v>
      </c>
    </row>
    <row r="406" spans="1:9" ht="12" customHeight="1" x14ac:dyDescent="0.15">
      <c r="B406" s="23" t="s">
        <v>576</v>
      </c>
      <c r="C406" s="23" t="s">
        <v>185</v>
      </c>
      <c r="D406" s="23" t="s">
        <v>577</v>
      </c>
      <c r="E406" s="23" t="s">
        <v>340</v>
      </c>
      <c r="F406" s="23" t="s">
        <v>578</v>
      </c>
      <c r="G406" s="25">
        <v>144</v>
      </c>
    </row>
    <row r="407" spans="1:9" ht="12" customHeight="1" x14ac:dyDescent="0.15">
      <c r="B407" s="23" t="s">
        <v>576</v>
      </c>
      <c r="C407" s="23" t="s">
        <v>185</v>
      </c>
      <c r="D407" s="23" t="s">
        <v>579</v>
      </c>
      <c r="E407" s="23" t="s">
        <v>238</v>
      </c>
      <c r="F407" s="23" t="s">
        <v>578</v>
      </c>
      <c r="G407" s="25">
        <v>154.86000000000001</v>
      </c>
    </row>
    <row r="408" spans="1:9" ht="12" customHeight="1" x14ac:dyDescent="0.15">
      <c r="B408" s="23" t="s">
        <v>576</v>
      </c>
      <c r="C408" s="23" t="s">
        <v>185</v>
      </c>
      <c r="D408" s="23" t="s">
        <v>580</v>
      </c>
      <c r="E408" s="23" t="s">
        <v>581</v>
      </c>
      <c r="F408" s="23" t="s">
        <v>578</v>
      </c>
      <c r="G408" s="25">
        <v>613</v>
      </c>
    </row>
    <row r="409" spans="1:9" ht="12" customHeight="1" x14ac:dyDescent="0.15">
      <c r="F409" s="20" t="s">
        <v>201</v>
      </c>
      <c r="G409" s="26">
        <v>911.86</v>
      </c>
      <c r="H409" s="26">
        <v>144</v>
      </c>
      <c r="I409" s="30">
        <v>767.86</v>
      </c>
    </row>
    <row r="410" spans="1:9" ht="12" customHeight="1" x14ac:dyDescent="0.15">
      <c r="F410" s="20" t="s">
        <v>202</v>
      </c>
      <c r="G410" s="20" t="s">
        <v>0</v>
      </c>
      <c r="H410" s="20" t="s">
        <v>0</v>
      </c>
      <c r="I410" s="30">
        <v>767.86</v>
      </c>
    </row>
    <row r="412" spans="1:9" ht="12" customHeight="1" x14ac:dyDescent="0.15">
      <c r="A412" s="23" t="s">
        <v>102</v>
      </c>
      <c r="B412" s="39" t="s">
        <v>22</v>
      </c>
      <c r="C412" s="39"/>
      <c r="D412" s="39"/>
      <c r="E412" s="39"/>
      <c r="F412" s="23" t="s">
        <v>183</v>
      </c>
      <c r="I412" s="28">
        <v>0</v>
      </c>
    </row>
    <row r="413" spans="1:9" ht="12" customHeight="1" x14ac:dyDescent="0.15">
      <c r="B413" s="23" t="s">
        <v>582</v>
      </c>
      <c r="C413" s="23" t="s">
        <v>185</v>
      </c>
      <c r="D413" s="23" t="s">
        <v>583</v>
      </c>
      <c r="E413" s="23" t="s">
        <v>477</v>
      </c>
      <c r="F413" s="23" t="s">
        <v>584</v>
      </c>
      <c r="G413" s="25">
        <v>264.5</v>
      </c>
    </row>
    <row r="414" spans="1:9" ht="12" customHeight="1" x14ac:dyDescent="0.15">
      <c r="B414" s="23" t="s">
        <v>585</v>
      </c>
      <c r="C414" s="23" t="s">
        <v>185</v>
      </c>
      <c r="D414" s="23" t="s">
        <v>586</v>
      </c>
      <c r="E414" s="23" t="s">
        <v>466</v>
      </c>
      <c r="F414" s="23" t="s">
        <v>584</v>
      </c>
      <c r="G414" s="25">
        <v>264.5</v>
      </c>
    </row>
    <row r="415" spans="1:9" ht="12" customHeight="1" x14ac:dyDescent="0.15">
      <c r="B415" s="23" t="s">
        <v>587</v>
      </c>
      <c r="C415" s="23" t="s">
        <v>185</v>
      </c>
      <c r="D415" s="23" t="s">
        <v>588</v>
      </c>
      <c r="E415" s="23" t="s">
        <v>227</v>
      </c>
      <c r="F415" s="23" t="s">
        <v>584</v>
      </c>
      <c r="G415" s="25">
        <v>264.5</v>
      </c>
    </row>
    <row r="416" spans="1:9" ht="12" customHeight="1" x14ac:dyDescent="0.15">
      <c r="B416" s="23" t="s">
        <v>589</v>
      </c>
      <c r="C416" s="23" t="s">
        <v>185</v>
      </c>
      <c r="D416" s="23" t="s">
        <v>590</v>
      </c>
      <c r="E416" s="23" t="s">
        <v>591</v>
      </c>
      <c r="F416" s="23" t="s">
        <v>584</v>
      </c>
      <c r="G416" s="25">
        <v>264.5</v>
      </c>
    </row>
    <row r="417" spans="1:9" ht="12" customHeight="1" x14ac:dyDescent="0.15">
      <c r="B417" s="23" t="s">
        <v>592</v>
      </c>
      <c r="C417" s="23" t="s">
        <v>185</v>
      </c>
      <c r="D417" s="23" t="s">
        <v>593</v>
      </c>
      <c r="E417" s="23" t="s">
        <v>418</v>
      </c>
      <c r="F417" s="23" t="s">
        <v>584</v>
      </c>
      <c r="G417" s="25">
        <v>264.5</v>
      </c>
    </row>
    <row r="418" spans="1:9" ht="12" customHeight="1" x14ac:dyDescent="0.15">
      <c r="B418" s="23" t="s">
        <v>594</v>
      </c>
      <c r="C418" s="23" t="s">
        <v>185</v>
      </c>
      <c r="D418" s="23" t="s">
        <v>595</v>
      </c>
      <c r="E418" s="23" t="s">
        <v>215</v>
      </c>
      <c r="F418" s="23" t="s">
        <v>584</v>
      </c>
      <c r="G418" s="25">
        <v>264.5</v>
      </c>
    </row>
    <row r="419" spans="1:9" ht="12" customHeight="1" x14ac:dyDescent="0.15">
      <c r="B419" s="23" t="s">
        <v>596</v>
      </c>
      <c r="C419" s="23" t="s">
        <v>185</v>
      </c>
      <c r="D419" s="23" t="s">
        <v>597</v>
      </c>
      <c r="E419" s="23" t="s">
        <v>355</v>
      </c>
      <c r="F419" s="23" t="s">
        <v>584</v>
      </c>
      <c r="G419" s="25">
        <v>264.5</v>
      </c>
    </row>
    <row r="420" spans="1:9" ht="12" customHeight="1" x14ac:dyDescent="0.15">
      <c r="F420" s="20" t="s">
        <v>201</v>
      </c>
      <c r="G420" s="26">
        <v>1851.5</v>
      </c>
      <c r="H420" s="26">
        <v>0</v>
      </c>
      <c r="I420" s="30">
        <v>1851.5</v>
      </c>
    </row>
    <row r="421" spans="1:9" ht="12" customHeight="1" x14ac:dyDescent="0.15">
      <c r="F421" s="20" t="s">
        <v>202</v>
      </c>
      <c r="G421" s="20" t="s">
        <v>0</v>
      </c>
      <c r="H421" s="20" t="s">
        <v>0</v>
      </c>
      <c r="I421" s="30">
        <v>1851.5</v>
      </c>
    </row>
    <row r="423" spans="1:9" ht="12" customHeight="1" x14ac:dyDescent="0.15">
      <c r="A423" s="23" t="s">
        <v>103</v>
      </c>
      <c r="B423" s="39" t="s">
        <v>104</v>
      </c>
      <c r="C423" s="39"/>
      <c r="D423" s="39"/>
      <c r="E423" s="39"/>
      <c r="F423" s="23" t="s">
        <v>183</v>
      </c>
      <c r="I423" s="28">
        <v>0</v>
      </c>
    </row>
    <row r="424" spans="1:9" ht="12" customHeight="1" x14ac:dyDescent="0.15">
      <c r="B424" s="23" t="s">
        <v>598</v>
      </c>
      <c r="C424" s="23" t="s">
        <v>185</v>
      </c>
      <c r="D424" s="23" t="s">
        <v>599</v>
      </c>
      <c r="E424" s="23" t="s">
        <v>466</v>
      </c>
      <c r="F424" s="23" t="s">
        <v>600</v>
      </c>
      <c r="G424" s="25">
        <v>1075.23</v>
      </c>
    </row>
    <row r="425" spans="1:9" ht="12" customHeight="1" x14ac:dyDescent="0.15">
      <c r="B425" s="23" t="s">
        <v>601</v>
      </c>
      <c r="C425" s="23" t="s">
        <v>185</v>
      </c>
      <c r="D425" s="23" t="s">
        <v>602</v>
      </c>
      <c r="E425" s="23" t="s">
        <v>434</v>
      </c>
      <c r="F425" s="23" t="s">
        <v>600</v>
      </c>
      <c r="G425" s="25">
        <v>310.3</v>
      </c>
    </row>
    <row r="426" spans="1:9" ht="12" customHeight="1" x14ac:dyDescent="0.15">
      <c r="B426" s="23" t="s">
        <v>601</v>
      </c>
      <c r="C426" s="23" t="s">
        <v>185</v>
      </c>
      <c r="D426" s="23" t="s">
        <v>602</v>
      </c>
      <c r="E426" s="23" t="s">
        <v>434</v>
      </c>
      <c r="F426" s="23" t="s">
        <v>600</v>
      </c>
      <c r="G426" s="25">
        <v>1831.11</v>
      </c>
    </row>
    <row r="427" spans="1:9" ht="12" customHeight="1" x14ac:dyDescent="0.15">
      <c r="F427" s="20" t="s">
        <v>201</v>
      </c>
      <c r="G427" s="26">
        <v>3216.64</v>
      </c>
      <c r="H427" s="26">
        <v>0</v>
      </c>
      <c r="I427" s="30">
        <v>3216.64</v>
      </c>
    </row>
    <row r="428" spans="1:9" ht="12" customHeight="1" x14ac:dyDescent="0.15">
      <c r="F428" s="20" t="s">
        <v>202</v>
      </c>
      <c r="G428" s="20" t="s">
        <v>0</v>
      </c>
      <c r="H428" s="20" t="s">
        <v>0</v>
      </c>
      <c r="I428" s="30">
        <v>3216.64</v>
      </c>
    </row>
    <row r="430" spans="1:9" ht="12" customHeight="1" x14ac:dyDescent="0.15">
      <c r="A430" s="23" t="s">
        <v>107</v>
      </c>
      <c r="B430" s="39" t="s">
        <v>108</v>
      </c>
      <c r="C430" s="39"/>
      <c r="D430" s="39"/>
      <c r="E430" s="39"/>
      <c r="F430" s="23" t="s">
        <v>183</v>
      </c>
      <c r="I430" s="28">
        <v>0</v>
      </c>
    </row>
    <row r="431" spans="1:9" ht="12" customHeight="1" x14ac:dyDescent="0.15">
      <c r="B431" s="23" t="s">
        <v>464</v>
      </c>
      <c r="C431" s="23" t="s">
        <v>185</v>
      </c>
      <c r="D431" s="23" t="s">
        <v>603</v>
      </c>
      <c r="E431" s="23" t="s">
        <v>604</v>
      </c>
      <c r="F431" s="23" t="s">
        <v>605</v>
      </c>
      <c r="G431" s="25">
        <v>380</v>
      </c>
    </row>
    <row r="432" spans="1:9" ht="12" customHeight="1" x14ac:dyDescent="0.15">
      <c r="F432" s="20" t="s">
        <v>201</v>
      </c>
      <c r="G432" s="26">
        <v>380</v>
      </c>
      <c r="H432" s="26">
        <v>0</v>
      </c>
      <c r="I432" s="30">
        <v>380</v>
      </c>
    </row>
    <row r="433" spans="1:9" ht="12" customHeight="1" x14ac:dyDescent="0.15">
      <c r="F433" s="20" t="s">
        <v>202</v>
      </c>
      <c r="G433" s="20" t="s">
        <v>0</v>
      </c>
      <c r="H433" s="20" t="s">
        <v>0</v>
      </c>
      <c r="I433" s="30">
        <v>380</v>
      </c>
    </row>
    <row r="435" spans="1:9" ht="12" customHeight="1" x14ac:dyDescent="0.15">
      <c r="A435" s="23" t="s">
        <v>109</v>
      </c>
      <c r="B435" s="39" t="s">
        <v>110</v>
      </c>
      <c r="C435" s="39"/>
      <c r="D435" s="39"/>
      <c r="E435" s="39"/>
      <c r="F435" s="23" t="s">
        <v>183</v>
      </c>
      <c r="I435" s="28">
        <v>0</v>
      </c>
    </row>
    <row r="436" spans="1:9" ht="12" customHeight="1" x14ac:dyDescent="0.15">
      <c r="B436" s="23" t="s">
        <v>606</v>
      </c>
      <c r="C436" s="23" t="s">
        <v>185</v>
      </c>
      <c r="D436" s="23" t="s">
        <v>607</v>
      </c>
      <c r="E436" s="23" t="s">
        <v>187</v>
      </c>
      <c r="F436" s="23" t="s">
        <v>321</v>
      </c>
      <c r="G436" s="25">
        <v>650</v>
      </c>
    </row>
    <row r="437" spans="1:9" ht="12" customHeight="1" x14ac:dyDescent="0.15">
      <c r="B437" s="23" t="s">
        <v>318</v>
      </c>
      <c r="C437" s="23" t="s">
        <v>185</v>
      </c>
      <c r="D437" s="23" t="s">
        <v>608</v>
      </c>
      <c r="E437" s="23" t="s">
        <v>609</v>
      </c>
      <c r="F437" s="23" t="s">
        <v>321</v>
      </c>
      <c r="G437" s="25">
        <v>650</v>
      </c>
    </row>
    <row r="438" spans="1:9" ht="12" customHeight="1" x14ac:dyDescent="0.15">
      <c r="B438" s="23" t="s">
        <v>610</v>
      </c>
      <c r="C438" s="23" t="s">
        <v>185</v>
      </c>
      <c r="D438" s="23" t="s">
        <v>611</v>
      </c>
      <c r="E438" s="23" t="s">
        <v>434</v>
      </c>
      <c r="F438" s="23" t="s">
        <v>321</v>
      </c>
      <c r="G438" s="25">
        <v>650</v>
      </c>
    </row>
    <row r="439" spans="1:9" ht="12" customHeight="1" x14ac:dyDescent="0.15">
      <c r="B439" s="23" t="s">
        <v>318</v>
      </c>
      <c r="C439" s="23" t="s">
        <v>185</v>
      </c>
      <c r="D439" s="23" t="s">
        <v>319</v>
      </c>
      <c r="E439" s="23" t="s">
        <v>320</v>
      </c>
      <c r="F439" s="23" t="s">
        <v>321</v>
      </c>
      <c r="G439" s="25">
        <v>650</v>
      </c>
    </row>
    <row r="440" spans="1:9" ht="12" customHeight="1" x14ac:dyDescent="0.15">
      <c r="B440" s="23" t="s">
        <v>318</v>
      </c>
      <c r="C440" s="23" t="s">
        <v>185</v>
      </c>
      <c r="D440" s="23" t="s">
        <v>612</v>
      </c>
      <c r="E440" s="23" t="s">
        <v>613</v>
      </c>
      <c r="F440" s="23" t="s">
        <v>321</v>
      </c>
      <c r="G440" s="25">
        <v>650</v>
      </c>
    </row>
    <row r="441" spans="1:9" ht="12" customHeight="1" x14ac:dyDescent="0.15">
      <c r="B441" s="23" t="s">
        <v>614</v>
      </c>
      <c r="C441" s="23" t="s">
        <v>185</v>
      </c>
      <c r="D441" s="23" t="s">
        <v>615</v>
      </c>
      <c r="E441" s="23" t="s">
        <v>261</v>
      </c>
      <c r="F441" s="23" t="s">
        <v>321</v>
      </c>
      <c r="G441" s="25">
        <v>650</v>
      </c>
    </row>
    <row r="442" spans="1:9" ht="12" customHeight="1" x14ac:dyDescent="0.15">
      <c r="B442" s="23" t="s">
        <v>514</v>
      </c>
      <c r="C442" s="23" t="s">
        <v>185</v>
      </c>
      <c r="D442" s="23" t="s">
        <v>616</v>
      </c>
      <c r="E442" s="23" t="s">
        <v>355</v>
      </c>
      <c r="F442" s="23" t="s">
        <v>321</v>
      </c>
      <c r="G442" s="25">
        <v>650</v>
      </c>
    </row>
    <row r="443" spans="1:9" ht="12" customHeight="1" x14ac:dyDescent="0.15">
      <c r="F443" s="20" t="s">
        <v>201</v>
      </c>
      <c r="G443" s="26">
        <v>4550</v>
      </c>
      <c r="H443" s="26">
        <v>0</v>
      </c>
      <c r="I443" s="30">
        <v>4550</v>
      </c>
    </row>
    <row r="444" spans="1:9" ht="12" customHeight="1" x14ac:dyDescent="0.15">
      <c r="F444" s="20" t="s">
        <v>202</v>
      </c>
      <c r="G444" s="20" t="s">
        <v>0</v>
      </c>
      <c r="H444" s="20" t="s">
        <v>0</v>
      </c>
      <c r="I444" s="30">
        <v>4550</v>
      </c>
    </row>
    <row r="446" spans="1:9" ht="12" customHeight="1" x14ac:dyDescent="0.15">
      <c r="A446" s="23" t="s">
        <v>115</v>
      </c>
      <c r="B446" s="39" t="s">
        <v>116</v>
      </c>
      <c r="C446" s="39"/>
      <c r="D446" s="39"/>
      <c r="E446" s="39"/>
      <c r="F446" s="23" t="s">
        <v>183</v>
      </c>
      <c r="I446" s="28">
        <v>0</v>
      </c>
    </row>
    <row r="447" spans="1:9" ht="12" customHeight="1" x14ac:dyDescent="0.15">
      <c r="B447" s="23" t="s">
        <v>464</v>
      </c>
      <c r="C447" s="23" t="s">
        <v>185</v>
      </c>
      <c r="D447" s="23" t="s">
        <v>617</v>
      </c>
      <c r="E447" s="23" t="s">
        <v>477</v>
      </c>
      <c r="F447" s="23" t="s">
        <v>618</v>
      </c>
      <c r="G447" s="25">
        <v>765</v>
      </c>
    </row>
    <row r="448" spans="1:9" ht="12" customHeight="1" x14ac:dyDescent="0.15">
      <c r="B448" s="23" t="s">
        <v>619</v>
      </c>
      <c r="C448" s="23" t="s">
        <v>299</v>
      </c>
      <c r="D448" s="23" t="s">
        <v>620</v>
      </c>
      <c r="E448" s="23" t="s">
        <v>477</v>
      </c>
      <c r="F448" s="23" t="s">
        <v>621</v>
      </c>
      <c r="H448" s="25">
        <v>765</v>
      </c>
    </row>
    <row r="449" spans="1:9" ht="12" customHeight="1" x14ac:dyDescent="0.15">
      <c r="C449" s="39" t="s">
        <v>622</v>
      </c>
      <c r="D449" s="39"/>
      <c r="E449" s="39"/>
      <c r="F449" s="39"/>
    </row>
    <row r="450" spans="1:9" ht="12" customHeight="1" x14ac:dyDescent="0.15">
      <c r="C450" s="39" t="s">
        <v>623</v>
      </c>
      <c r="D450" s="39"/>
      <c r="E450" s="39"/>
      <c r="F450" s="39"/>
    </row>
    <row r="451" spans="1:9" ht="12" customHeight="1" x14ac:dyDescent="0.15">
      <c r="C451" s="39" t="s">
        <v>624</v>
      </c>
      <c r="D451" s="39"/>
      <c r="E451" s="39"/>
      <c r="F451" s="39"/>
    </row>
    <row r="452" spans="1:9" ht="12" customHeight="1" x14ac:dyDescent="0.15">
      <c r="B452" s="23" t="s">
        <v>625</v>
      </c>
      <c r="C452" s="23" t="s">
        <v>185</v>
      </c>
      <c r="D452" s="23" t="s">
        <v>626</v>
      </c>
      <c r="E452" s="23" t="s">
        <v>604</v>
      </c>
      <c r="F452" s="23" t="s">
        <v>627</v>
      </c>
      <c r="G452" s="25">
        <v>300</v>
      </c>
    </row>
    <row r="453" spans="1:9" ht="12" customHeight="1" x14ac:dyDescent="0.15">
      <c r="B453" s="23" t="s">
        <v>628</v>
      </c>
      <c r="C453" s="23" t="s">
        <v>185</v>
      </c>
      <c r="D453" s="23" t="s">
        <v>629</v>
      </c>
      <c r="E453" s="23" t="s">
        <v>630</v>
      </c>
      <c r="F453" s="23" t="s">
        <v>618</v>
      </c>
      <c r="G453" s="25">
        <v>3758.76</v>
      </c>
    </row>
    <row r="454" spans="1:9" ht="12" customHeight="1" x14ac:dyDescent="0.15">
      <c r="B454" s="23" t="s">
        <v>631</v>
      </c>
      <c r="C454" s="23" t="s">
        <v>185</v>
      </c>
      <c r="D454" s="23" t="s">
        <v>632</v>
      </c>
      <c r="E454" s="23" t="s">
        <v>557</v>
      </c>
      <c r="F454" s="23" t="s">
        <v>627</v>
      </c>
      <c r="G454" s="25">
        <v>172</v>
      </c>
    </row>
    <row r="455" spans="1:9" ht="12" customHeight="1" x14ac:dyDescent="0.15">
      <c r="B455" s="23" t="s">
        <v>633</v>
      </c>
      <c r="C455" s="23" t="s">
        <v>299</v>
      </c>
      <c r="D455" s="23" t="s">
        <v>634</v>
      </c>
      <c r="E455" s="23" t="s">
        <v>501</v>
      </c>
      <c r="F455" s="23" t="s">
        <v>635</v>
      </c>
      <c r="H455" s="25">
        <v>172</v>
      </c>
    </row>
    <row r="456" spans="1:9" ht="12" customHeight="1" x14ac:dyDescent="0.15">
      <c r="C456" s="39" t="s">
        <v>636</v>
      </c>
      <c r="D456" s="39"/>
      <c r="E456" s="39"/>
      <c r="F456" s="39"/>
    </row>
    <row r="457" spans="1:9" ht="12" customHeight="1" x14ac:dyDescent="0.15">
      <c r="F457" s="20" t="s">
        <v>201</v>
      </c>
      <c r="G457" s="26">
        <v>4995.76</v>
      </c>
      <c r="H457" s="26">
        <v>937</v>
      </c>
      <c r="I457" s="30">
        <v>4058.76</v>
      </c>
    </row>
    <row r="458" spans="1:9" ht="12" customHeight="1" x14ac:dyDescent="0.15">
      <c r="F458" s="20" t="s">
        <v>202</v>
      </c>
      <c r="G458" s="20" t="s">
        <v>0</v>
      </c>
      <c r="H458" s="20" t="s">
        <v>0</v>
      </c>
      <c r="I458" s="30">
        <v>4058.76</v>
      </c>
    </row>
    <row r="460" spans="1:9" ht="12" customHeight="1" x14ac:dyDescent="0.15">
      <c r="A460" s="23" t="s">
        <v>117</v>
      </c>
      <c r="B460" s="39" t="s">
        <v>118</v>
      </c>
      <c r="C460" s="39"/>
      <c r="D460" s="39"/>
      <c r="E460" s="39"/>
      <c r="F460" s="23" t="s">
        <v>183</v>
      </c>
      <c r="I460" s="28">
        <v>0</v>
      </c>
    </row>
    <row r="461" spans="1:9" ht="12" customHeight="1" x14ac:dyDescent="0.15">
      <c r="B461" s="23" t="s">
        <v>118</v>
      </c>
      <c r="C461" s="23" t="s">
        <v>185</v>
      </c>
      <c r="D461" s="23" t="s">
        <v>637</v>
      </c>
      <c r="E461" s="23" t="s">
        <v>477</v>
      </c>
      <c r="F461" s="23" t="s">
        <v>638</v>
      </c>
      <c r="G461" s="25">
        <v>2612.5</v>
      </c>
    </row>
    <row r="462" spans="1:9" ht="12" customHeight="1" x14ac:dyDescent="0.15">
      <c r="B462" s="23" t="s">
        <v>639</v>
      </c>
      <c r="C462" s="23" t="s">
        <v>185</v>
      </c>
      <c r="D462" s="23" t="s">
        <v>640</v>
      </c>
      <c r="E462" s="23" t="s">
        <v>340</v>
      </c>
      <c r="F462" s="23" t="s">
        <v>618</v>
      </c>
      <c r="G462" s="25">
        <v>513</v>
      </c>
    </row>
    <row r="463" spans="1:9" ht="12" customHeight="1" x14ac:dyDescent="0.15">
      <c r="B463" s="23" t="s">
        <v>639</v>
      </c>
      <c r="C463" s="23" t="s">
        <v>185</v>
      </c>
      <c r="D463" s="23" t="s">
        <v>629</v>
      </c>
      <c r="E463" s="23" t="s">
        <v>630</v>
      </c>
      <c r="F463" s="23" t="s">
        <v>618</v>
      </c>
      <c r="G463" s="25">
        <v>317</v>
      </c>
    </row>
    <row r="464" spans="1:9" ht="12" customHeight="1" x14ac:dyDescent="0.15">
      <c r="B464" s="23" t="s">
        <v>639</v>
      </c>
      <c r="C464" s="23" t="s">
        <v>185</v>
      </c>
      <c r="D464" s="23" t="s">
        <v>641</v>
      </c>
      <c r="E464" s="23" t="s">
        <v>213</v>
      </c>
      <c r="F464" s="23" t="s">
        <v>642</v>
      </c>
      <c r="G464" s="25">
        <v>1576</v>
      </c>
    </row>
    <row r="465" spans="1:9" ht="12" customHeight="1" x14ac:dyDescent="0.15">
      <c r="B465" s="23" t="s">
        <v>274</v>
      </c>
      <c r="C465" s="23" t="s">
        <v>185</v>
      </c>
      <c r="D465" s="23" t="s">
        <v>643</v>
      </c>
      <c r="E465" s="23" t="s">
        <v>644</v>
      </c>
      <c r="F465" s="23" t="s">
        <v>645</v>
      </c>
      <c r="G465" s="25">
        <v>403</v>
      </c>
    </row>
    <row r="466" spans="1:9" ht="12" customHeight="1" x14ac:dyDescent="0.15">
      <c r="B466" s="23" t="s">
        <v>274</v>
      </c>
      <c r="C466" s="23" t="s">
        <v>185</v>
      </c>
      <c r="D466" s="23" t="s">
        <v>646</v>
      </c>
      <c r="E466" s="23" t="s">
        <v>552</v>
      </c>
      <c r="F466" s="23" t="s">
        <v>647</v>
      </c>
      <c r="G466" s="25">
        <v>403</v>
      </c>
    </row>
    <row r="467" spans="1:9" ht="12" customHeight="1" x14ac:dyDescent="0.15">
      <c r="B467" s="23" t="s">
        <v>274</v>
      </c>
      <c r="C467" s="23" t="s">
        <v>648</v>
      </c>
      <c r="D467" s="23" t="s">
        <v>643</v>
      </c>
      <c r="E467" s="23" t="s">
        <v>552</v>
      </c>
      <c r="F467" s="23" t="s">
        <v>649</v>
      </c>
      <c r="H467" s="25">
        <v>403</v>
      </c>
    </row>
    <row r="468" spans="1:9" ht="12" customHeight="1" x14ac:dyDescent="0.15">
      <c r="B468" s="23" t="s">
        <v>650</v>
      </c>
      <c r="C468" s="23" t="s">
        <v>299</v>
      </c>
      <c r="D468" s="23" t="s">
        <v>634</v>
      </c>
      <c r="E468" s="23" t="s">
        <v>501</v>
      </c>
      <c r="F468" s="23" t="s">
        <v>635</v>
      </c>
      <c r="G468" s="25">
        <v>172</v>
      </c>
    </row>
    <row r="469" spans="1:9" ht="12" customHeight="1" x14ac:dyDescent="0.15">
      <c r="C469" s="39" t="s">
        <v>636</v>
      </c>
      <c r="D469" s="39"/>
      <c r="E469" s="39"/>
      <c r="F469" s="39"/>
    </row>
    <row r="470" spans="1:9" ht="12" customHeight="1" x14ac:dyDescent="0.15">
      <c r="F470" s="20" t="s">
        <v>201</v>
      </c>
      <c r="G470" s="26">
        <v>5996.5</v>
      </c>
      <c r="H470" s="26">
        <v>403</v>
      </c>
      <c r="I470" s="30">
        <v>5593.5</v>
      </c>
    </row>
    <row r="471" spans="1:9" ht="12" customHeight="1" x14ac:dyDescent="0.15">
      <c r="F471" s="20" t="s">
        <v>202</v>
      </c>
      <c r="G471" s="20" t="s">
        <v>0</v>
      </c>
      <c r="H471" s="20" t="s">
        <v>0</v>
      </c>
      <c r="I471" s="30">
        <v>5593.5</v>
      </c>
    </row>
    <row r="473" spans="1:9" ht="12" customHeight="1" x14ac:dyDescent="0.15">
      <c r="A473" s="23" t="s">
        <v>119</v>
      </c>
      <c r="B473" s="39" t="s">
        <v>120</v>
      </c>
      <c r="C473" s="39"/>
      <c r="D473" s="39"/>
      <c r="E473" s="39"/>
      <c r="F473" s="23" t="s">
        <v>183</v>
      </c>
      <c r="I473" s="28">
        <v>0</v>
      </c>
    </row>
    <row r="474" spans="1:9" ht="12" customHeight="1" x14ac:dyDescent="0.15">
      <c r="B474" s="23" t="s">
        <v>651</v>
      </c>
      <c r="C474" s="23" t="s">
        <v>185</v>
      </c>
      <c r="D474" s="23" t="s">
        <v>652</v>
      </c>
      <c r="E474" s="23" t="s">
        <v>200</v>
      </c>
      <c r="F474" s="23" t="s">
        <v>653</v>
      </c>
      <c r="G474" s="25">
        <v>1070</v>
      </c>
    </row>
    <row r="475" spans="1:9" ht="12" customHeight="1" x14ac:dyDescent="0.15">
      <c r="F475" s="20" t="s">
        <v>201</v>
      </c>
      <c r="G475" s="26">
        <v>1070</v>
      </c>
      <c r="H475" s="26">
        <v>0</v>
      </c>
      <c r="I475" s="30">
        <v>1070</v>
      </c>
    </row>
    <row r="476" spans="1:9" ht="12" customHeight="1" x14ac:dyDescent="0.15">
      <c r="F476" s="20" t="s">
        <v>202</v>
      </c>
      <c r="G476" s="20" t="s">
        <v>0</v>
      </c>
      <c r="H476" s="20" t="s">
        <v>0</v>
      </c>
      <c r="I476" s="30">
        <v>1070</v>
      </c>
    </row>
    <row r="478" spans="1:9" ht="12" customHeight="1" x14ac:dyDescent="0.15">
      <c r="A478" s="23" t="s">
        <v>121</v>
      </c>
      <c r="B478" s="39" t="s">
        <v>122</v>
      </c>
      <c r="C478" s="39"/>
      <c r="D478" s="39"/>
      <c r="E478" s="39"/>
      <c r="F478" s="23" t="s">
        <v>183</v>
      </c>
      <c r="I478" s="28">
        <v>0</v>
      </c>
    </row>
    <row r="479" spans="1:9" ht="12" customHeight="1" x14ac:dyDescent="0.15">
      <c r="B479" s="23" t="s">
        <v>654</v>
      </c>
      <c r="C479" s="23" t="s">
        <v>185</v>
      </c>
      <c r="D479" s="23" t="s">
        <v>655</v>
      </c>
      <c r="E479" s="23" t="s">
        <v>231</v>
      </c>
      <c r="F479" s="23" t="s">
        <v>656</v>
      </c>
      <c r="G479" s="25">
        <v>163.51</v>
      </c>
    </row>
    <row r="480" spans="1:9" ht="12" customHeight="1" x14ac:dyDescent="0.15">
      <c r="B480" s="23" t="s">
        <v>657</v>
      </c>
      <c r="C480" s="23" t="s">
        <v>185</v>
      </c>
      <c r="D480" s="23" t="s">
        <v>658</v>
      </c>
      <c r="E480" s="23" t="s">
        <v>659</v>
      </c>
      <c r="F480" s="23" t="s">
        <v>656</v>
      </c>
      <c r="G480" s="25">
        <v>158</v>
      </c>
    </row>
    <row r="481" spans="1:9" ht="12" customHeight="1" x14ac:dyDescent="0.15">
      <c r="B481" s="23" t="s">
        <v>660</v>
      </c>
      <c r="C481" s="23" t="s">
        <v>185</v>
      </c>
      <c r="D481" s="23" t="s">
        <v>661</v>
      </c>
      <c r="E481" s="23" t="s">
        <v>213</v>
      </c>
      <c r="F481" s="23" t="s">
        <v>656</v>
      </c>
      <c r="G481" s="25">
        <v>158</v>
      </c>
    </row>
    <row r="482" spans="1:9" ht="12" customHeight="1" x14ac:dyDescent="0.15">
      <c r="F482" s="20" t="s">
        <v>201</v>
      </c>
      <c r="G482" s="26">
        <v>479.51</v>
      </c>
      <c r="H482" s="26">
        <v>0</v>
      </c>
      <c r="I482" s="30">
        <v>479.51</v>
      </c>
    </row>
    <row r="483" spans="1:9" ht="12" customHeight="1" x14ac:dyDescent="0.15">
      <c r="F483" s="20" t="s">
        <v>202</v>
      </c>
      <c r="G483" s="20" t="s">
        <v>0</v>
      </c>
      <c r="H483" s="20" t="s">
        <v>0</v>
      </c>
      <c r="I483" s="30">
        <v>479.51</v>
      </c>
    </row>
    <row r="485" spans="1:9" ht="12" customHeight="1" x14ac:dyDescent="0.15">
      <c r="A485" s="23" t="s">
        <v>123</v>
      </c>
      <c r="B485" s="39" t="s">
        <v>124</v>
      </c>
      <c r="C485" s="39"/>
      <c r="D485" s="39"/>
      <c r="E485" s="39"/>
      <c r="F485" s="23" t="s">
        <v>183</v>
      </c>
      <c r="I485" s="28">
        <v>0</v>
      </c>
    </row>
    <row r="486" spans="1:9" ht="12" customHeight="1" x14ac:dyDescent="0.15">
      <c r="B486" s="23" t="s">
        <v>662</v>
      </c>
      <c r="C486" s="23" t="s">
        <v>185</v>
      </c>
      <c r="D486" s="23" t="s">
        <v>663</v>
      </c>
      <c r="E486" s="23" t="s">
        <v>187</v>
      </c>
      <c r="F486" s="23" t="s">
        <v>664</v>
      </c>
      <c r="G486" s="25">
        <v>38.96</v>
      </c>
    </row>
    <row r="487" spans="1:9" ht="12" customHeight="1" x14ac:dyDescent="0.15">
      <c r="C487" s="23" t="s">
        <v>185</v>
      </c>
      <c r="D487" s="23" t="s">
        <v>665</v>
      </c>
      <c r="E487" s="23" t="s">
        <v>609</v>
      </c>
      <c r="F487" s="23" t="s">
        <v>664</v>
      </c>
      <c r="G487" s="25">
        <v>10</v>
      </c>
    </row>
    <row r="488" spans="1:9" ht="12" customHeight="1" x14ac:dyDescent="0.15">
      <c r="B488" s="23" t="s">
        <v>666</v>
      </c>
      <c r="C488" s="23" t="s">
        <v>185</v>
      </c>
      <c r="D488" s="23" t="s">
        <v>667</v>
      </c>
      <c r="E488" s="23" t="s">
        <v>386</v>
      </c>
      <c r="F488" s="23" t="s">
        <v>664</v>
      </c>
      <c r="G488" s="25">
        <v>25.97</v>
      </c>
    </row>
    <row r="489" spans="1:9" ht="12" customHeight="1" x14ac:dyDescent="0.15">
      <c r="C489" s="23" t="s">
        <v>185</v>
      </c>
      <c r="D489" s="23" t="s">
        <v>668</v>
      </c>
      <c r="E489" s="23" t="s">
        <v>366</v>
      </c>
      <c r="F489" s="23" t="s">
        <v>664</v>
      </c>
      <c r="G489" s="25">
        <v>25.32</v>
      </c>
    </row>
    <row r="490" spans="1:9" ht="12" customHeight="1" x14ac:dyDescent="0.15">
      <c r="C490" s="23" t="s">
        <v>185</v>
      </c>
      <c r="D490" s="23" t="s">
        <v>669</v>
      </c>
      <c r="E490" s="23" t="s">
        <v>320</v>
      </c>
      <c r="F490" s="23" t="s">
        <v>664</v>
      </c>
      <c r="G490" s="25">
        <v>26.87</v>
      </c>
    </row>
    <row r="491" spans="1:9" ht="12" customHeight="1" x14ac:dyDescent="0.15">
      <c r="C491" s="23" t="s">
        <v>185</v>
      </c>
      <c r="D491" s="23" t="s">
        <v>670</v>
      </c>
      <c r="E491" s="23" t="s">
        <v>261</v>
      </c>
      <c r="F491" s="23" t="s">
        <v>664</v>
      </c>
      <c r="G491" s="25">
        <v>10</v>
      </c>
    </row>
    <row r="492" spans="1:9" ht="12" customHeight="1" x14ac:dyDescent="0.15">
      <c r="F492" s="20" t="s">
        <v>201</v>
      </c>
      <c r="G492" s="26">
        <v>137.12</v>
      </c>
      <c r="H492" s="26">
        <v>0</v>
      </c>
      <c r="I492" s="30">
        <v>137.12</v>
      </c>
    </row>
    <row r="493" spans="1:9" ht="12" customHeight="1" x14ac:dyDescent="0.15">
      <c r="F493" s="20" t="s">
        <v>202</v>
      </c>
      <c r="G493" s="20" t="s">
        <v>0</v>
      </c>
      <c r="H493" s="20" t="s">
        <v>0</v>
      </c>
      <c r="I493" s="30">
        <v>137.12</v>
      </c>
    </row>
    <row r="495" spans="1:9" ht="12" customHeight="1" x14ac:dyDescent="0.15">
      <c r="A495" s="23" t="s">
        <v>125</v>
      </c>
      <c r="B495" s="39" t="s">
        <v>126</v>
      </c>
      <c r="C495" s="39"/>
      <c r="D495" s="39"/>
      <c r="E495" s="39"/>
      <c r="F495" s="23" t="s">
        <v>183</v>
      </c>
      <c r="I495" s="28">
        <v>0</v>
      </c>
    </row>
    <row r="496" spans="1:9" ht="12" customHeight="1" x14ac:dyDescent="0.15">
      <c r="B496" s="23" t="s">
        <v>671</v>
      </c>
      <c r="C496" s="23" t="s">
        <v>185</v>
      </c>
      <c r="D496" s="23" t="s">
        <v>663</v>
      </c>
      <c r="E496" s="23" t="s">
        <v>187</v>
      </c>
      <c r="F496" s="23" t="s">
        <v>664</v>
      </c>
      <c r="G496" s="25">
        <v>443.42</v>
      </c>
    </row>
    <row r="497" spans="1:9" ht="12" customHeight="1" x14ac:dyDescent="0.15">
      <c r="C497" s="23" t="s">
        <v>185</v>
      </c>
      <c r="D497" s="23" t="s">
        <v>665</v>
      </c>
      <c r="E497" s="23" t="s">
        <v>609</v>
      </c>
      <c r="F497" s="23" t="s">
        <v>664</v>
      </c>
      <c r="G497" s="25">
        <v>378.46</v>
      </c>
    </row>
    <row r="498" spans="1:9" ht="12" customHeight="1" x14ac:dyDescent="0.15">
      <c r="B498" s="23" t="s">
        <v>672</v>
      </c>
      <c r="C498" s="23" t="s">
        <v>185</v>
      </c>
      <c r="D498" s="23" t="s">
        <v>667</v>
      </c>
      <c r="E498" s="23" t="s">
        <v>386</v>
      </c>
      <c r="F498" s="23" t="s">
        <v>664</v>
      </c>
      <c r="G498" s="25">
        <v>222.78</v>
      </c>
    </row>
    <row r="499" spans="1:9" ht="12" customHeight="1" x14ac:dyDescent="0.15">
      <c r="C499" s="23" t="s">
        <v>185</v>
      </c>
      <c r="D499" s="23" t="s">
        <v>668</v>
      </c>
      <c r="E499" s="23" t="s">
        <v>366</v>
      </c>
      <c r="F499" s="23" t="s">
        <v>664</v>
      </c>
      <c r="G499" s="25">
        <v>269.99</v>
      </c>
    </row>
    <row r="500" spans="1:9" ht="12" customHeight="1" x14ac:dyDescent="0.15">
      <c r="C500" s="23" t="s">
        <v>185</v>
      </c>
      <c r="D500" s="23" t="s">
        <v>669</v>
      </c>
      <c r="E500" s="23" t="s">
        <v>320</v>
      </c>
      <c r="F500" s="23" t="s">
        <v>664</v>
      </c>
      <c r="G500" s="25">
        <v>306.79000000000002</v>
      </c>
    </row>
    <row r="501" spans="1:9" ht="12" customHeight="1" x14ac:dyDescent="0.15">
      <c r="C501" s="23" t="s">
        <v>185</v>
      </c>
      <c r="D501" s="23" t="s">
        <v>670</v>
      </c>
      <c r="E501" s="23" t="s">
        <v>261</v>
      </c>
      <c r="F501" s="23" t="s">
        <v>664</v>
      </c>
      <c r="G501" s="25">
        <v>222.74</v>
      </c>
    </row>
    <row r="502" spans="1:9" ht="12" customHeight="1" x14ac:dyDescent="0.15">
      <c r="C502" s="23" t="s">
        <v>185</v>
      </c>
      <c r="D502" s="23" t="s">
        <v>673</v>
      </c>
      <c r="E502" s="23" t="s">
        <v>355</v>
      </c>
      <c r="F502" s="23" t="s">
        <v>664</v>
      </c>
      <c r="G502" s="25">
        <v>223.84</v>
      </c>
    </row>
    <row r="503" spans="1:9" ht="12" customHeight="1" x14ac:dyDescent="0.15">
      <c r="F503" s="20" t="s">
        <v>201</v>
      </c>
      <c r="G503" s="26">
        <v>2068.02</v>
      </c>
      <c r="H503" s="26">
        <v>0</v>
      </c>
      <c r="I503" s="30">
        <v>2068.02</v>
      </c>
    </row>
    <row r="504" spans="1:9" ht="12" customHeight="1" x14ac:dyDescent="0.15">
      <c r="F504" s="20" t="s">
        <v>202</v>
      </c>
      <c r="G504" s="20" t="s">
        <v>0</v>
      </c>
      <c r="H504" s="20" t="s">
        <v>0</v>
      </c>
      <c r="I504" s="30">
        <v>2068.02</v>
      </c>
    </row>
    <row r="506" spans="1:9" ht="12" customHeight="1" x14ac:dyDescent="0.15">
      <c r="A506" s="23" t="s">
        <v>674</v>
      </c>
      <c r="B506" s="39" t="s">
        <v>675</v>
      </c>
      <c r="C506" s="39"/>
      <c r="D506" s="39"/>
      <c r="E506" s="39"/>
      <c r="F506" s="23" t="s">
        <v>183</v>
      </c>
      <c r="I506" s="28">
        <v>0</v>
      </c>
    </row>
    <row r="507" spans="1:9" ht="12" customHeight="1" x14ac:dyDescent="0.15">
      <c r="B507" s="23" t="s">
        <v>676</v>
      </c>
      <c r="C507" s="23" t="s">
        <v>306</v>
      </c>
      <c r="D507" s="23" t="s">
        <v>677</v>
      </c>
      <c r="E507" s="23" t="s">
        <v>483</v>
      </c>
      <c r="F507" s="23" t="s">
        <v>309</v>
      </c>
      <c r="G507" s="25">
        <v>7.5</v>
      </c>
    </row>
    <row r="508" spans="1:9" ht="12" customHeight="1" x14ac:dyDescent="0.15">
      <c r="B508" s="23" t="s">
        <v>678</v>
      </c>
      <c r="C508" s="23" t="s">
        <v>246</v>
      </c>
      <c r="D508" s="23" t="s">
        <v>254</v>
      </c>
      <c r="E508" s="23" t="s">
        <v>255</v>
      </c>
      <c r="F508" s="23" t="s">
        <v>249</v>
      </c>
      <c r="H508" s="25">
        <v>7.5</v>
      </c>
    </row>
    <row r="509" spans="1:9" ht="12" customHeight="1" x14ac:dyDescent="0.15">
      <c r="C509" s="39" t="s">
        <v>250</v>
      </c>
      <c r="D509" s="39"/>
      <c r="E509" s="39"/>
      <c r="F509" s="39"/>
    </row>
    <row r="510" spans="1:9" ht="12" customHeight="1" x14ac:dyDescent="0.15">
      <c r="C510" s="39" t="s">
        <v>251</v>
      </c>
      <c r="D510" s="39"/>
      <c r="E510" s="39"/>
      <c r="F510" s="39"/>
    </row>
    <row r="511" spans="1:9" ht="12" customHeight="1" x14ac:dyDescent="0.15">
      <c r="F511" s="20" t="s">
        <v>201</v>
      </c>
      <c r="G511" s="26">
        <v>7.5</v>
      </c>
      <c r="H511" s="26">
        <v>7.5</v>
      </c>
      <c r="I511" s="30">
        <v>0</v>
      </c>
    </row>
    <row r="512" spans="1:9" ht="12" customHeight="1" x14ac:dyDescent="0.15">
      <c r="F512" s="20" t="s">
        <v>202</v>
      </c>
      <c r="G512" s="20" t="s">
        <v>0</v>
      </c>
      <c r="H512" s="20" t="s">
        <v>0</v>
      </c>
      <c r="I512" s="30">
        <v>0</v>
      </c>
    </row>
    <row r="514" spans="1:9" ht="12" customHeight="1" x14ac:dyDescent="0.15">
      <c r="A514" s="23" t="s">
        <v>161</v>
      </c>
      <c r="B514" s="39" t="s">
        <v>55</v>
      </c>
      <c r="C514" s="39"/>
      <c r="D514" s="39"/>
      <c r="E514" s="39"/>
      <c r="F514" s="23" t="s">
        <v>183</v>
      </c>
      <c r="I514" s="28">
        <v>0</v>
      </c>
    </row>
    <row r="515" spans="1:9" ht="12" customHeight="1" x14ac:dyDescent="0.15">
      <c r="B515" s="23" t="s">
        <v>679</v>
      </c>
      <c r="C515" s="23" t="s">
        <v>246</v>
      </c>
      <c r="D515" s="23" t="s">
        <v>680</v>
      </c>
      <c r="E515" s="23" t="s">
        <v>287</v>
      </c>
      <c r="F515" s="23" t="s">
        <v>681</v>
      </c>
      <c r="G515" s="25">
        <v>154.08000000000001</v>
      </c>
    </row>
    <row r="516" spans="1:9" ht="12" customHeight="1" x14ac:dyDescent="0.15">
      <c r="C516" s="39" t="s">
        <v>682</v>
      </c>
      <c r="D516" s="39"/>
      <c r="E516" s="39"/>
      <c r="F516" s="39"/>
    </row>
    <row r="517" spans="1:9" ht="12" customHeight="1" x14ac:dyDescent="0.15">
      <c r="C517" s="39" t="s">
        <v>683</v>
      </c>
      <c r="D517" s="39"/>
      <c r="E517" s="39"/>
      <c r="F517" s="39"/>
    </row>
    <row r="518" spans="1:9" ht="12" customHeight="1" x14ac:dyDescent="0.15">
      <c r="C518" s="39" t="s">
        <v>684</v>
      </c>
      <c r="D518" s="39"/>
      <c r="E518" s="39"/>
      <c r="F518" s="39"/>
    </row>
    <row r="519" spans="1:9" ht="12" customHeight="1" x14ac:dyDescent="0.15">
      <c r="B519" s="23" t="s">
        <v>285</v>
      </c>
      <c r="C519" s="23" t="s">
        <v>246</v>
      </c>
      <c r="D519" s="23" t="s">
        <v>286</v>
      </c>
      <c r="E519" s="23" t="s">
        <v>287</v>
      </c>
      <c r="F519" s="23" t="s">
        <v>288</v>
      </c>
      <c r="H519" s="25">
        <v>154.08000000000001</v>
      </c>
    </row>
    <row r="520" spans="1:9" ht="12" customHeight="1" x14ac:dyDescent="0.15">
      <c r="C520" s="39" t="s">
        <v>289</v>
      </c>
      <c r="D520" s="39"/>
      <c r="E520" s="39"/>
      <c r="F520" s="39"/>
    </row>
    <row r="521" spans="1:9" ht="12" customHeight="1" x14ac:dyDescent="0.15">
      <c r="C521" s="39" t="s">
        <v>290</v>
      </c>
      <c r="D521" s="39"/>
      <c r="E521" s="39"/>
      <c r="F521" s="39"/>
    </row>
    <row r="522" spans="1:9" ht="12" customHeight="1" x14ac:dyDescent="0.15">
      <c r="C522" s="39" t="s">
        <v>291</v>
      </c>
      <c r="D522" s="39"/>
      <c r="E522" s="39"/>
      <c r="F522" s="39"/>
    </row>
    <row r="523" spans="1:9" ht="12" customHeight="1" x14ac:dyDescent="0.15">
      <c r="C523" s="39" t="s">
        <v>292</v>
      </c>
      <c r="D523" s="39"/>
      <c r="E523" s="39"/>
      <c r="F523" s="39"/>
    </row>
    <row r="524" spans="1:9" ht="12" customHeight="1" x14ac:dyDescent="0.15">
      <c r="B524" s="23" t="s">
        <v>679</v>
      </c>
      <c r="C524" s="23" t="s">
        <v>246</v>
      </c>
      <c r="D524" s="23" t="s">
        <v>685</v>
      </c>
      <c r="E524" s="23" t="s">
        <v>253</v>
      </c>
      <c r="F524" s="23" t="s">
        <v>681</v>
      </c>
      <c r="G524" s="25">
        <v>147.43</v>
      </c>
    </row>
    <row r="525" spans="1:9" ht="12" customHeight="1" x14ac:dyDescent="0.15">
      <c r="C525" s="39" t="s">
        <v>682</v>
      </c>
      <c r="D525" s="39"/>
      <c r="E525" s="39"/>
      <c r="F525" s="39"/>
    </row>
    <row r="526" spans="1:9" ht="12" customHeight="1" x14ac:dyDescent="0.15">
      <c r="C526" s="39" t="s">
        <v>683</v>
      </c>
      <c r="D526" s="39"/>
      <c r="E526" s="39"/>
      <c r="F526" s="39"/>
    </row>
    <row r="527" spans="1:9" ht="12" customHeight="1" x14ac:dyDescent="0.15">
      <c r="C527" s="39" t="s">
        <v>684</v>
      </c>
      <c r="D527" s="39"/>
      <c r="E527" s="39"/>
      <c r="F527" s="39"/>
    </row>
    <row r="528" spans="1:9" ht="12" customHeight="1" x14ac:dyDescent="0.15">
      <c r="B528" s="23" t="s">
        <v>285</v>
      </c>
      <c r="C528" s="23" t="s">
        <v>246</v>
      </c>
      <c r="D528" s="23" t="s">
        <v>293</v>
      </c>
      <c r="E528" s="23" t="s">
        <v>253</v>
      </c>
      <c r="F528" s="23" t="s">
        <v>288</v>
      </c>
      <c r="H528" s="25">
        <v>147.43</v>
      </c>
    </row>
    <row r="529" spans="2:8" ht="12" customHeight="1" x14ac:dyDescent="0.15">
      <c r="C529" s="39" t="s">
        <v>289</v>
      </c>
      <c r="D529" s="39"/>
      <c r="E529" s="39"/>
      <c r="F529" s="39"/>
    </row>
    <row r="530" spans="2:8" ht="12" customHeight="1" x14ac:dyDescent="0.15">
      <c r="C530" s="39" t="s">
        <v>290</v>
      </c>
      <c r="D530" s="39"/>
      <c r="E530" s="39"/>
      <c r="F530" s="39"/>
    </row>
    <row r="531" spans="2:8" ht="12" customHeight="1" x14ac:dyDescent="0.15">
      <c r="C531" s="39" t="s">
        <v>291</v>
      </c>
      <c r="D531" s="39"/>
      <c r="E531" s="39"/>
      <c r="F531" s="39"/>
    </row>
    <row r="532" spans="2:8" ht="12" customHeight="1" x14ac:dyDescent="0.15">
      <c r="C532" s="39" t="s">
        <v>292</v>
      </c>
      <c r="D532" s="39"/>
      <c r="E532" s="39"/>
      <c r="F532" s="39"/>
    </row>
    <row r="533" spans="2:8" ht="12" customHeight="1" x14ac:dyDescent="0.15">
      <c r="B533" s="23" t="s">
        <v>679</v>
      </c>
      <c r="C533" s="23" t="s">
        <v>246</v>
      </c>
      <c r="D533" s="23" t="s">
        <v>686</v>
      </c>
      <c r="E533" s="23" t="s">
        <v>295</v>
      </c>
      <c r="F533" s="23" t="s">
        <v>681</v>
      </c>
      <c r="G533" s="25">
        <v>127.12</v>
      </c>
    </row>
    <row r="534" spans="2:8" ht="12" customHeight="1" x14ac:dyDescent="0.15">
      <c r="C534" s="39" t="s">
        <v>682</v>
      </c>
      <c r="D534" s="39"/>
      <c r="E534" s="39"/>
      <c r="F534" s="39"/>
    </row>
    <row r="535" spans="2:8" ht="12" customHeight="1" x14ac:dyDescent="0.15">
      <c r="C535" s="39" t="s">
        <v>683</v>
      </c>
      <c r="D535" s="39"/>
      <c r="E535" s="39"/>
      <c r="F535" s="39"/>
    </row>
    <row r="536" spans="2:8" ht="12" customHeight="1" x14ac:dyDescent="0.15">
      <c r="C536" s="39" t="s">
        <v>684</v>
      </c>
      <c r="D536" s="39"/>
      <c r="E536" s="39"/>
      <c r="F536" s="39"/>
    </row>
    <row r="537" spans="2:8" ht="12" customHeight="1" x14ac:dyDescent="0.15">
      <c r="B537" s="23" t="s">
        <v>285</v>
      </c>
      <c r="C537" s="23" t="s">
        <v>246</v>
      </c>
      <c r="D537" s="23" t="s">
        <v>294</v>
      </c>
      <c r="E537" s="23" t="s">
        <v>295</v>
      </c>
      <c r="F537" s="23" t="s">
        <v>288</v>
      </c>
      <c r="H537" s="25">
        <v>127.12</v>
      </c>
    </row>
    <row r="538" spans="2:8" ht="12" customHeight="1" x14ac:dyDescent="0.15">
      <c r="C538" s="39" t="s">
        <v>289</v>
      </c>
      <c r="D538" s="39"/>
      <c r="E538" s="39"/>
      <c r="F538" s="39"/>
    </row>
    <row r="539" spans="2:8" ht="12" customHeight="1" x14ac:dyDescent="0.15">
      <c r="C539" s="39" t="s">
        <v>290</v>
      </c>
      <c r="D539" s="39"/>
      <c r="E539" s="39"/>
      <c r="F539" s="39"/>
    </row>
    <row r="541" spans="2:8" ht="12" customHeight="1" x14ac:dyDescent="0.15">
      <c r="C541" s="39" t="s">
        <v>291</v>
      </c>
      <c r="D541" s="39"/>
      <c r="E541" s="39"/>
      <c r="F541" s="39"/>
    </row>
    <row r="542" spans="2:8" ht="12" customHeight="1" x14ac:dyDescent="0.15">
      <c r="C542" s="39" t="s">
        <v>292</v>
      </c>
      <c r="D542" s="39"/>
      <c r="E542" s="39"/>
      <c r="F542" s="39"/>
    </row>
    <row r="543" spans="2:8" ht="12" customHeight="1" x14ac:dyDescent="0.15">
      <c r="B543" s="23" t="s">
        <v>679</v>
      </c>
      <c r="C543" s="23" t="s">
        <v>246</v>
      </c>
      <c r="D543" s="23" t="s">
        <v>687</v>
      </c>
      <c r="E543" s="23" t="s">
        <v>297</v>
      </c>
      <c r="F543" s="23" t="s">
        <v>681</v>
      </c>
      <c r="G543" s="25">
        <v>133.96</v>
      </c>
    </row>
    <row r="544" spans="2:8" ht="12" customHeight="1" x14ac:dyDescent="0.15">
      <c r="C544" s="39" t="s">
        <v>682</v>
      </c>
      <c r="D544" s="39"/>
      <c r="E544" s="39"/>
      <c r="F544" s="39"/>
    </row>
    <row r="545" spans="1:9" ht="12" customHeight="1" x14ac:dyDescent="0.15">
      <c r="C545" s="39" t="s">
        <v>683</v>
      </c>
      <c r="D545" s="39"/>
      <c r="E545" s="39"/>
      <c r="F545" s="39"/>
    </row>
    <row r="546" spans="1:9" ht="12" customHeight="1" x14ac:dyDescent="0.15">
      <c r="C546" s="39" t="s">
        <v>684</v>
      </c>
      <c r="D546" s="39"/>
      <c r="E546" s="39"/>
      <c r="F546" s="39"/>
    </row>
    <row r="547" spans="1:9" ht="12" customHeight="1" x14ac:dyDescent="0.15">
      <c r="B547" s="23" t="s">
        <v>285</v>
      </c>
      <c r="C547" s="23" t="s">
        <v>246</v>
      </c>
      <c r="D547" s="23" t="s">
        <v>296</v>
      </c>
      <c r="E547" s="23" t="s">
        <v>297</v>
      </c>
      <c r="F547" s="23" t="s">
        <v>288</v>
      </c>
      <c r="H547" s="25">
        <v>133.96</v>
      </c>
    </row>
    <row r="548" spans="1:9" ht="12" customHeight="1" x14ac:dyDescent="0.15">
      <c r="C548" s="39" t="s">
        <v>289</v>
      </c>
      <c r="D548" s="39"/>
      <c r="E548" s="39"/>
      <c r="F548" s="39"/>
    </row>
    <row r="549" spans="1:9" ht="12" customHeight="1" x14ac:dyDescent="0.15">
      <c r="C549" s="39" t="s">
        <v>290</v>
      </c>
      <c r="D549" s="39"/>
      <c r="E549" s="39"/>
      <c r="F549" s="39"/>
    </row>
    <row r="550" spans="1:9" ht="12" customHeight="1" x14ac:dyDescent="0.15">
      <c r="C550" s="39" t="s">
        <v>291</v>
      </c>
      <c r="D550" s="39"/>
      <c r="E550" s="39"/>
      <c r="F550" s="39"/>
    </row>
    <row r="551" spans="1:9" ht="12" customHeight="1" x14ac:dyDescent="0.15">
      <c r="C551" s="39" t="s">
        <v>292</v>
      </c>
      <c r="D551" s="39"/>
      <c r="E551" s="39"/>
      <c r="F551" s="39"/>
    </row>
    <row r="552" spans="1:9" ht="12" customHeight="1" x14ac:dyDescent="0.15">
      <c r="F552" s="20" t="s">
        <v>201</v>
      </c>
      <c r="G552" s="26">
        <v>562.59</v>
      </c>
      <c r="H552" s="26">
        <v>562.59</v>
      </c>
      <c r="I552" s="30">
        <v>0</v>
      </c>
    </row>
    <row r="553" spans="1:9" ht="12" customHeight="1" x14ac:dyDescent="0.15">
      <c r="F553" s="20" t="s">
        <v>202</v>
      </c>
      <c r="G553" s="20" t="s">
        <v>0</v>
      </c>
      <c r="H553" s="20" t="s">
        <v>0</v>
      </c>
      <c r="I553" s="30">
        <v>0</v>
      </c>
    </row>
    <row r="555" spans="1:9" ht="12" customHeight="1" x14ac:dyDescent="0.15">
      <c r="A555" s="23" t="s">
        <v>162</v>
      </c>
      <c r="B555" s="39" t="s">
        <v>163</v>
      </c>
      <c r="C555" s="39"/>
      <c r="D555" s="39"/>
      <c r="E555" s="39"/>
      <c r="F555" s="23" t="s">
        <v>183</v>
      </c>
      <c r="I555" s="28">
        <v>0</v>
      </c>
    </row>
    <row r="556" spans="1:9" ht="12" customHeight="1" x14ac:dyDescent="0.15">
      <c r="B556" s="23" t="s">
        <v>688</v>
      </c>
      <c r="C556" s="23" t="s">
        <v>185</v>
      </c>
      <c r="D556" s="23" t="s">
        <v>689</v>
      </c>
      <c r="E556" s="23" t="s">
        <v>560</v>
      </c>
      <c r="F556" s="23" t="s">
        <v>690</v>
      </c>
      <c r="G556" s="25">
        <v>2950.2</v>
      </c>
    </row>
    <row r="557" spans="1:9" ht="12" customHeight="1" x14ac:dyDescent="0.15">
      <c r="B557" s="23" t="s">
        <v>691</v>
      </c>
      <c r="C557" s="23" t="s">
        <v>185</v>
      </c>
      <c r="D557" s="23" t="s">
        <v>692</v>
      </c>
      <c r="E557" s="23" t="s">
        <v>557</v>
      </c>
      <c r="F557" s="23" t="s">
        <v>693</v>
      </c>
      <c r="G557" s="25">
        <v>5989.8</v>
      </c>
    </row>
    <row r="558" spans="1:9" ht="12" customHeight="1" x14ac:dyDescent="0.15">
      <c r="F558" s="20" t="s">
        <v>201</v>
      </c>
      <c r="G558" s="26">
        <v>8940</v>
      </c>
      <c r="H558" s="26">
        <v>0</v>
      </c>
      <c r="I558" s="30">
        <v>8940</v>
      </c>
    </row>
    <row r="559" spans="1:9" ht="12" customHeight="1" x14ac:dyDescent="0.15">
      <c r="F559" s="20" t="s">
        <v>202</v>
      </c>
      <c r="G559" s="20" t="s">
        <v>0</v>
      </c>
      <c r="H559" s="20" t="s">
        <v>0</v>
      </c>
      <c r="I559" s="30">
        <v>8940</v>
      </c>
    </row>
    <row r="561" spans="1:9" ht="12" customHeight="1" x14ac:dyDescent="0.15">
      <c r="A561" s="23" t="s">
        <v>164</v>
      </c>
      <c r="B561" s="39" t="s">
        <v>165</v>
      </c>
      <c r="C561" s="39"/>
      <c r="D561" s="39"/>
      <c r="E561" s="39"/>
      <c r="F561" s="23" t="s">
        <v>183</v>
      </c>
      <c r="I561" s="28">
        <v>0</v>
      </c>
    </row>
    <row r="562" spans="1:9" ht="12" customHeight="1" x14ac:dyDescent="0.15">
      <c r="B562" s="23" t="s">
        <v>274</v>
      </c>
      <c r="C562" s="23" t="s">
        <v>185</v>
      </c>
      <c r="D562" s="23" t="s">
        <v>694</v>
      </c>
      <c r="E562" s="23" t="s">
        <v>187</v>
      </c>
      <c r="F562" s="23" t="s">
        <v>276</v>
      </c>
      <c r="G562" s="25">
        <v>418.6</v>
      </c>
    </row>
    <row r="563" spans="1:9" ht="12" customHeight="1" x14ac:dyDescent="0.15">
      <c r="B563" s="23" t="s">
        <v>619</v>
      </c>
      <c r="C563" s="23" t="s">
        <v>299</v>
      </c>
      <c r="D563" s="23" t="s">
        <v>620</v>
      </c>
      <c r="E563" s="23" t="s">
        <v>477</v>
      </c>
      <c r="F563" s="23" t="s">
        <v>621</v>
      </c>
      <c r="G563" s="25">
        <v>765</v>
      </c>
    </row>
    <row r="564" spans="1:9" ht="12" customHeight="1" x14ac:dyDescent="0.15">
      <c r="C564" s="39" t="s">
        <v>622</v>
      </c>
      <c r="D564" s="39"/>
      <c r="E564" s="39"/>
      <c r="F564" s="39"/>
    </row>
    <row r="565" spans="1:9" ht="12" customHeight="1" x14ac:dyDescent="0.15">
      <c r="C565" s="39" t="s">
        <v>623</v>
      </c>
      <c r="D565" s="39"/>
      <c r="E565" s="39"/>
      <c r="F565" s="39"/>
    </row>
    <row r="566" spans="1:9" ht="12" customHeight="1" x14ac:dyDescent="0.15">
      <c r="C566" s="39" t="s">
        <v>624</v>
      </c>
      <c r="D566" s="39"/>
      <c r="E566" s="39"/>
      <c r="F566" s="39"/>
    </row>
    <row r="567" spans="1:9" ht="12" customHeight="1" x14ac:dyDescent="0.15">
      <c r="B567" s="23" t="s">
        <v>695</v>
      </c>
      <c r="C567" s="23" t="s">
        <v>185</v>
      </c>
      <c r="D567" s="23" t="s">
        <v>696</v>
      </c>
      <c r="E567" s="23" t="s">
        <v>363</v>
      </c>
      <c r="F567" s="23" t="s">
        <v>697</v>
      </c>
      <c r="G567" s="25">
        <v>43182</v>
      </c>
    </row>
    <row r="568" spans="1:9" ht="12" customHeight="1" x14ac:dyDescent="0.15">
      <c r="C568" s="23" t="s">
        <v>522</v>
      </c>
      <c r="D568" s="23" t="s">
        <v>698</v>
      </c>
      <c r="E568" s="23" t="s">
        <v>363</v>
      </c>
      <c r="F568" s="23" t="s">
        <v>525</v>
      </c>
      <c r="H568" s="25">
        <v>775</v>
      </c>
    </row>
    <row r="569" spans="1:9" ht="12" customHeight="1" x14ac:dyDescent="0.15">
      <c r="B569" s="23" t="s">
        <v>699</v>
      </c>
      <c r="C569" s="23" t="s">
        <v>185</v>
      </c>
      <c r="D569" s="23" t="s">
        <v>700</v>
      </c>
      <c r="E569" s="23" t="s">
        <v>487</v>
      </c>
      <c r="F569" s="23" t="s">
        <v>618</v>
      </c>
      <c r="G569" s="25">
        <v>75000</v>
      </c>
    </row>
    <row r="570" spans="1:9" ht="12" customHeight="1" x14ac:dyDescent="0.15">
      <c r="B570" s="23" t="s">
        <v>701</v>
      </c>
      <c r="C570" s="23" t="s">
        <v>185</v>
      </c>
      <c r="D570" s="23" t="s">
        <v>702</v>
      </c>
      <c r="E570" s="23" t="s">
        <v>630</v>
      </c>
      <c r="F570" s="23" t="s">
        <v>618</v>
      </c>
      <c r="G570" s="25">
        <v>8000</v>
      </c>
    </row>
    <row r="571" spans="1:9" ht="12" customHeight="1" x14ac:dyDescent="0.15">
      <c r="B571" s="23" t="s">
        <v>703</v>
      </c>
      <c r="C571" s="23" t="s">
        <v>522</v>
      </c>
      <c r="D571" s="23" t="s">
        <v>704</v>
      </c>
      <c r="E571" s="23" t="s">
        <v>630</v>
      </c>
      <c r="F571" s="23" t="s">
        <v>525</v>
      </c>
      <c r="H571" s="25">
        <v>2000</v>
      </c>
    </row>
    <row r="572" spans="1:9" ht="12" customHeight="1" x14ac:dyDescent="0.15">
      <c r="F572" s="20" t="s">
        <v>201</v>
      </c>
      <c r="G572" s="26">
        <v>127365.6</v>
      </c>
      <c r="H572" s="26">
        <v>2775</v>
      </c>
      <c r="I572" s="30">
        <v>124590.6</v>
      </c>
    </row>
    <row r="573" spans="1:9" ht="12" customHeight="1" x14ac:dyDescent="0.15">
      <c r="F573" s="20" t="s">
        <v>202</v>
      </c>
      <c r="G573" s="20" t="s">
        <v>0</v>
      </c>
      <c r="H573" s="20" t="s">
        <v>0</v>
      </c>
      <c r="I573" s="30">
        <v>124590.6</v>
      </c>
    </row>
    <row r="575" spans="1:9" ht="12" customHeight="1" x14ac:dyDescent="0.15">
      <c r="A575" s="23" t="s">
        <v>148</v>
      </c>
      <c r="B575" s="39" t="s">
        <v>149</v>
      </c>
      <c r="C575" s="39"/>
      <c r="D575" s="39"/>
      <c r="E575" s="39"/>
      <c r="F575" s="23" t="s">
        <v>183</v>
      </c>
      <c r="I575" s="28">
        <v>0</v>
      </c>
    </row>
    <row r="576" spans="1:9" ht="12" customHeight="1" x14ac:dyDescent="0.15">
      <c r="B576" s="23" t="s">
        <v>705</v>
      </c>
      <c r="C576" s="23" t="s">
        <v>246</v>
      </c>
      <c r="D576" s="23" t="s">
        <v>706</v>
      </c>
      <c r="E576" s="23" t="s">
        <v>248</v>
      </c>
      <c r="F576" s="23" t="s">
        <v>705</v>
      </c>
      <c r="G576" s="25">
        <v>17443.5</v>
      </c>
    </row>
    <row r="577" spans="2:9" ht="12" customHeight="1" x14ac:dyDescent="0.15">
      <c r="B577" s="23" t="s">
        <v>705</v>
      </c>
      <c r="C577" s="23" t="s">
        <v>246</v>
      </c>
      <c r="D577" s="23" t="s">
        <v>707</v>
      </c>
      <c r="E577" s="23" t="s">
        <v>708</v>
      </c>
      <c r="F577" s="23" t="s">
        <v>705</v>
      </c>
      <c r="G577" s="25">
        <v>17443.5</v>
      </c>
    </row>
    <row r="578" spans="2:9" ht="12" customHeight="1" x14ac:dyDescent="0.15">
      <c r="B578" s="23" t="s">
        <v>705</v>
      </c>
      <c r="C578" s="23" t="s">
        <v>246</v>
      </c>
      <c r="D578" s="23" t="s">
        <v>709</v>
      </c>
      <c r="E578" s="23" t="s">
        <v>710</v>
      </c>
      <c r="F578" s="23" t="s">
        <v>705</v>
      </c>
      <c r="G578" s="25">
        <v>17443.5</v>
      </c>
    </row>
    <row r="579" spans="2:9" ht="12" customHeight="1" x14ac:dyDescent="0.15">
      <c r="B579" s="23" t="s">
        <v>705</v>
      </c>
      <c r="C579" s="23" t="s">
        <v>246</v>
      </c>
      <c r="D579" s="23" t="s">
        <v>711</v>
      </c>
      <c r="E579" s="23" t="s">
        <v>712</v>
      </c>
      <c r="F579" s="23" t="s">
        <v>705</v>
      </c>
      <c r="G579" s="25">
        <v>17443.5</v>
      </c>
    </row>
    <row r="580" spans="2:9" ht="12" customHeight="1" x14ac:dyDescent="0.15">
      <c r="B580" s="23" t="s">
        <v>705</v>
      </c>
      <c r="C580" s="23" t="s">
        <v>246</v>
      </c>
      <c r="D580" s="23" t="s">
        <v>713</v>
      </c>
      <c r="E580" s="23" t="s">
        <v>714</v>
      </c>
      <c r="F580" s="23" t="s">
        <v>705</v>
      </c>
      <c r="G580" s="25">
        <v>17443.5</v>
      </c>
    </row>
    <row r="581" spans="2:9" ht="12" customHeight="1" x14ac:dyDescent="0.15">
      <c r="B581" s="23" t="s">
        <v>705</v>
      </c>
      <c r="C581" s="23" t="s">
        <v>246</v>
      </c>
      <c r="D581" s="23" t="s">
        <v>715</v>
      </c>
      <c r="E581" s="23" t="s">
        <v>716</v>
      </c>
      <c r="F581" s="23" t="s">
        <v>705</v>
      </c>
      <c r="G581" s="25">
        <v>17443.5</v>
      </c>
    </row>
    <row r="582" spans="2:9" ht="12" customHeight="1" x14ac:dyDescent="0.15">
      <c r="B582" s="23" t="s">
        <v>705</v>
      </c>
      <c r="C582" s="23" t="s">
        <v>246</v>
      </c>
      <c r="D582" s="23" t="s">
        <v>717</v>
      </c>
      <c r="E582" s="23" t="s">
        <v>263</v>
      </c>
      <c r="F582" s="23" t="s">
        <v>705</v>
      </c>
      <c r="G582" s="25">
        <v>17443.5</v>
      </c>
    </row>
    <row r="583" spans="2:9" ht="12" customHeight="1" x14ac:dyDescent="0.15">
      <c r="F583" s="20" t="s">
        <v>201</v>
      </c>
      <c r="G583" s="26">
        <v>122104.5</v>
      </c>
      <c r="H583" s="26">
        <v>0</v>
      </c>
      <c r="I583" s="30">
        <v>122104.5</v>
      </c>
    </row>
    <row r="584" spans="2:9" ht="12" customHeight="1" x14ac:dyDescent="0.15">
      <c r="F584" s="20" t="s">
        <v>202</v>
      </c>
      <c r="G584" s="20" t="s">
        <v>0</v>
      </c>
      <c r="H584" s="20" t="s">
        <v>0</v>
      </c>
      <c r="I584" s="30">
        <v>122104.5</v>
      </c>
    </row>
    <row r="586" spans="2:9" ht="12" customHeight="1" x14ac:dyDescent="0.15">
      <c r="F586" s="20" t="s">
        <v>718</v>
      </c>
      <c r="G586" s="26">
        <v>454627.14</v>
      </c>
      <c r="H586" s="26">
        <v>13564.74</v>
      </c>
      <c r="I586" s="30">
        <v>441062.40000000002</v>
      </c>
    </row>
  </sheetData>
  <mergeCells count="146">
    <mergeCell ref="C47:F47"/>
    <mergeCell ref="C48:F48"/>
    <mergeCell ref="C50:F50"/>
    <mergeCell ref="C51:F51"/>
    <mergeCell ref="C54:F54"/>
    <mergeCell ref="C55:F55"/>
    <mergeCell ref="B2:E2"/>
    <mergeCell ref="B13:E13"/>
    <mergeCell ref="B18:E18"/>
    <mergeCell ref="B30:E30"/>
    <mergeCell ref="B35:E35"/>
    <mergeCell ref="B45:E45"/>
    <mergeCell ref="C66:F66"/>
    <mergeCell ref="C67:F67"/>
    <mergeCell ref="B71:E71"/>
    <mergeCell ref="B77:E77"/>
    <mergeCell ref="B85:E85"/>
    <mergeCell ref="C87:F87"/>
    <mergeCell ref="C57:F57"/>
    <mergeCell ref="C58:F58"/>
    <mergeCell ref="C60:F60"/>
    <mergeCell ref="C61:F61"/>
    <mergeCell ref="C63:F63"/>
    <mergeCell ref="C64:F64"/>
    <mergeCell ref="C95:F95"/>
    <mergeCell ref="C97:F97"/>
    <mergeCell ref="C98:F98"/>
    <mergeCell ref="C99:F99"/>
    <mergeCell ref="C100:F100"/>
    <mergeCell ref="C102:F102"/>
    <mergeCell ref="C88:F88"/>
    <mergeCell ref="C89:F89"/>
    <mergeCell ref="C90:F90"/>
    <mergeCell ref="C92:F92"/>
    <mergeCell ref="C93:F93"/>
    <mergeCell ref="C94:F94"/>
    <mergeCell ref="C114:F114"/>
    <mergeCell ref="C115:F115"/>
    <mergeCell ref="C116:F116"/>
    <mergeCell ref="C117:F117"/>
    <mergeCell ref="C119:F119"/>
    <mergeCell ref="C120:F120"/>
    <mergeCell ref="C103:F103"/>
    <mergeCell ref="C104:F104"/>
    <mergeCell ref="C105:F105"/>
    <mergeCell ref="C107:F107"/>
    <mergeCell ref="C108:F108"/>
    <mergeCell ref="B112:E112"/>
    <mergeCell ref="C129:F129"/>
    <mergeCell ref="C130:F130"/>
    <mergeCell ref="C131:F131"/>
    <mergeCell ref="C133:F133"/>
    <mergeCell ref="C135:F135"/>
    <mergeCell ref="C136:F136"/>
    <mergeCell ref="C121:F121"/>
    <mergeCell ref="C122:F122"/>
    <mergeCell ref="C124:F124"/>
    <mergeCell ref="C125:F125"/>
    <mergeCell ref="C126:F126"/>
    <mergeCell ref="C127:F127"/>
    <mergeCell ref="B171:E171"/>
    <mergeCell ref="B180:E180"/>
    <mergeCell ref="B191:E191"/>
    <mergeCell ref="B209:E209"/>
    <mergeCell ref="B221:E221"/>
    <mergeCell ref="B233:E233"/>
    <mergeCell ref="B140:E140"/>
    <mergeCell ref="C143:F143"/>
    <mergeCell ref="C144:F144"/>
    <mergeCell ref="B148:E148"/>
    <mergeCell ref="B155:E155"/>
    <mergeCell ref="B165:E165"/>
    <mergeCell ref="B296:E296"/>
    <mergeCell ref="B301:E301"/>
    <mergeCell ref="B319:E319"/>
    <mergeCell ref="B336:E336"/>
    <mergeCell ref="B342:E342"/>
    <mergeCell ref="B350:E350"/>
    <mergeCell ref="B251:E251"/>
    <mergeCell ref="B256:E256"/>
    <mergeCell ref="B270:E270"/>
    <mergeCell ref="B275:E275"/>
    <mergeCell ref="C289:F289"/>
    <mergeCell ref="C290:F290"/>
    <mergeCell ref="C396:F396"/>
    <mergeCell ref="C397:F397"/>
    <mergeCell ref="B403:E403"/>
    <mergeCell ref="B412:E412"/>
    <mergeCell ref="B423:E423"/>
    <mergeCell ref="B430:E430"/>
    <mergeCell ref="B355:E355"/>
    <mergeCell ref="B361:E361"/>
    <mergeCell ref="B379:E379"/>
    <mergeCell ref="B384:E384"/>
    <mergeCell ref="B392:E392"/>
    <mergeCell ref="C395:F395"/>
    <mergeCell ref="B460:E460"/>
    <mergeCell ref="C469:F469"/>
    <mergeCell ref="B473:E473"/>
    <mergeCell ref="B478:E478"/>
    <mergeCell ref="B485:E485"/>
    <mergeCell ref="B495:E495"/>
    <mergeCell ref="B435:E435"/>
    <mergeCell ref="B446:E446"/>
    <mergeCell ref="C449:F449"/>
    <mergeCell ref="C450:F450"/>
    <mergeCell ref="C451:F451"/>
    <mergeCell ref="C456:F456"/>
    <mergeCell ref="C518:F518"/>
    <mergeCell ref="C520:F520"/>
    <mergeCell ref="C521:F521"/>
    <mergeCell ref="C522:F522"/>
    <mergeCell ref="C523:F523"/>
    <mergeCell ref="C525:F525"/>
    <mergeCell ref="B506:E506"/>
    <mergeCell ref="C509:F509"/>
    <mergeCell ref="C510:F510"/>
    <mergeCell ref="B514:E514"/>
    <mergeCell ref="C516:F516"/>
    <mergeCell ref="C517:F517"/>
    <mergeCell ref="C534:F534"/>
    <mergeCell ref="C535:F535"/>
    <mergeCell ref="C536:F536"/>
    <mergeCell ref="C538:F538"/>
    <mergeCell ref="C539:F539"/>
    <mergeCell ref="C541:F541"/>
    <mergeCell ref="C526:F526"/>
    <mergeCell ref="C527:F527"/>
    <mergeCell ref="C529:F529"/>
    <mergeCell ref="C530:F530"/>
    <mergeCell ref="C531:F531"/>
    <mergeCell ref="C532:F532"/>
    <mergeCell ref="C566:F566"/>
    <mergeCell ref="B575:E575"/>
    <mergeCell ref="C550:F550"/>
    <mergeCell ref="C551:F551"/>
    <mergeCell ref="B555:E555"/>
    <mergeCell ref="B561:E561"/>
    <mergeCell ref="C564:F564"/>
    <mergeCell ref="C565:F565"/>
    <mergeCell ref="C542:F542"/>
    <mergeCell ref="C544:F544"/>
    <mergeCell ref="C545:F545"/>
    <mergeCell ref="C546:F546"/>
    <mergeCell ref="C548:F548"/>
    <mergeCell ref="C549:F549"/>
  </mergeCells>
  <pageMargins left="0.25" right="0.25" top="1" bottom="0.25" header="0.25" footer="0.5"/>
  <pageSetup fitToHeight="0" orientation="portrait" horizontalDpi="0" verticalDpi="0"/>
  <headerFooter>
    <oddHeader xml:space="preserve">&amp;L08/16/2019 11:20 AM
For Accounts 601000 to 930960
&amp;CGeneral Ledger
1065 Hinman House
For Dates 01/01/2019 to 07/31/2019
&amp;RPage: A  &amp;P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C3779E7F7514DB5D79981EA512D4B" ma:contentTypeVersion="8" ma:contentTypeDescription="Create a new document." ma:contentTypeScope="" ma:versionID="b40bf9a000fad2ecb59aa9daac501b9b">
  <xsd:schema xmlns:xsd="http://www.w3.org/2001/XMLSchema" xmlns:xs="http://www.w3.org/2001/XMLSchema" xmlns:p="http://schemas.microsoft.com/office/2006/metadata/properties" xmlns:ns3="a0bf51ac-9f1b-45b1-aa6f-bcbcb6d8058f" targetNamespace="http://schemas.microsoft.com/office/2006/metadata/properties" ma:root="true" ma:fieldsID="81e964d6aa45bb3be4810899ef0dc5a6" ns3:_="">
    <xsd:import namespace="a0bf51ac-9f1b-45b1-aa6f-bcbcb6d805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f51ac-9f1b-45b1-aa6f-bcbcb6d805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0307A5-86DD-4BE9-9469-8C8322305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bf51ac-9f1b-45b1-aa6f-bcbcb6d805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B466B8-DFE8-4E29-BA32-7EB134B663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01C13-05E7-4DAB-95AE-62584CD55B3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0bf51ac-9f1b-45b1-aa6f-bcbcb6d8058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 Worksheet</vt:lpstr>
      <vt:lpstr>1065,Hinman House</vt:lpstr>
      <vt:lpstr>'Budget Worksheet'!Print_Area</vt:lpstr>
      <vt:lpstr>'1065,Hinman House'!Print_Titles</vt:lpstr>
      <vt:lpstr>'Budget Worksheet'!Print_Titles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Heil13</dc:creator>
  <cp:lastModifiedBy>Microsoft Office User</cp:lastModifiedBy>
  <cp:lastPrinted>2019-10-18T15:55:13Z</cp:lastPrinted>
  <dcterms:created xsi:type="dcterms:W3CDTF">2019-08-16T13:20:05Z</dcterms:created>
  <dcterms:modified xsi:type="dcterms:W3CDTF">2019-12-20T22:28:49Z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0x0101005BAC3779E7F7514DB5D79981EA512D4B</vt:lpwstr>
  </property>
</Properties>
</file>